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User\Desktop\ПФХД\ПФХД\"/>
    </mc:Choice>
  </mc:AlternateContent>
  <xr:revisionPtr revIDLastSave="0" documentId="13_ncr:1_{094CF923-B2DD-4D3F-BAC9-8FBE62748F95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 ФХД Поступления и выплаты" sheetId="18" r:id="rId1"/>
    <sheet name="ФХД Сведения по выплатам на зак" sheetId="17" r:id="rId2"/>
    <sheet name="поступления" sheetId="16" r:id="rId3"/>
    <sheet name="стр1,2" sheetId="4" r:id="rId4"/>
    <sheet name="стр6,7" sheetId="5" r:id="rId5"/>
    <sheet name="стр9,11" sheetId="6" r:id="rId6"/>
    <sheet name="221" sheetId="7" r:id="rId7"/>
    <sheet name="стр19" sheetId="8" r:id="rId8"/>
    <sheet name="223" sheetId="10" r:id="rId9"/>
    <sheet name="225" sheetId="11" r:id="rId10"/>
    <sheet name="226" sheetId="9" r:id="rId11"/>
    <sheet name="310" sheetId="12" r:id="rId12"/>
    <sheet name="340" sheetId="13" r:id="rId13"/>
    <sheet name="Лист12" sheetId="14" r:id="rId14"/>
  </sheets>
  <calcPr calcId="191029"/>
</workbook>
</file>

<file path=xl/calcChain.xml><?xml version="1.0" encoding="utf-8"?>
<calcChain xmlns="http://schemas.openxmlformats.org/spreadsheetml/2006/main">
  <c r="BX12" i="13" l="1"/>
  <c r="BX10" i="13"/>
  <c r="BX11" i="13"/>
  <c r="DN15" i="13"/>
  <c r="BP6" i="12"/>
  <c r="DI18" i="12"/>
  <c r="DI6" i="12"/>
  <c r="CD20" i="9"/>
  <c r="DI20" i="9"/>
  <c r="CD11" i="9"/>
  <c r="CU51" i="11"/>
  <c r="CU22" i="11"/>
  <c r="BD22" i="11" s="1"/>
  <c r="CX12" i="5"/>
  <c r="CX11" i="5"/>
  <c r="CX10" i="5"/>
  <c r="CX9" i="5"/>
  <c r="CX8" i="5"/>
  <c r="CG8" i="4"/>
  <c r="DO17" i="4" l="1"/>
  <c r="DB31" i="16"/>
  <c r="ED31" i="16" s="1"/>
  <c r="EV31" i="16" s="1"/>
  <c r="DB30" i="16"/>
  <c r="ED30" i="16" s="1"/>
  <c r="EV30" i="16" s="1"/>
  <c r="DB29" i="16"/>
  <c r="ED29" i="16" s="1"/>
  <c r="EV29" i="16" s="1"/>
  <c r="BX13" i="13" l="1"/>
  <c r="CJ13" i="13" s="1"/>
  <c r="BX9" i="13"/>
  <c r="BP11" i="12"/>
  <c r="CD9" i="12"/>
  <c r="BP9" i="12"/>
  <c r="CD8" i="12"/>
  <c r="BP8" i="12"/>
  <c r="BP19" i="9"/>
  <c r="CD19" i="9"/>
  <c r="CD18" i="9"/>
  <c r="CD14" i="9"/>
  <c r="CD13" i="9"/>
  <c r="BQ45" i="11"/>
  <c r="BQ41" i="11"/>
  <c r="BD25" i="11"/>
  <c r="BD41" i="11"/>
  <c r="BS11" i="10" l="1"/>
  <c r="BX9" i="7"/>
  <c r="BL9" i="7"/>
  <c r="BL15" i="7"/>
  <c r="BE9" i="6"/>
  <c r="BS9" i="6"/>
  <c r="BS8" i="6"/>
  <c r="CG11" i="4"/>
  <c r="CG9" i="4"/>
  <c r="CG15" i="4"/>
  <c r="CS15" i="4" s="1"/>
  <c r="CS14" i="4"/>
  <c r="CG16" i="4"/>
  <c r="AU12" i="4"/>
  <c r="CG12" i="4"/>
  <c r="AU9" i="4"/>
  <c r="CS11" i="4" l="1"/>
  <c r="BH11" i="5" l="1"/>
  <c r="BH10" i="5"/>
  <c r="BH9" i="5"/>
  <c r="BH8" i="5"/>
  <c r="BH7" i="5" l="1"/>
  <c r="BR11" i="5"/>
  <c r="BR10" i="5"/>
  <c r="BR9" i="5"/>
  <c r="BR8" i="5"/>
  <c r="ES22" i="16" l="1"/>
  <c r="BD33" i="11" l="1"/>
  <c r="CD11" i="12"/>
  <c r="CD6" i="12" s="1"/>
  <c r="BS12" i="10"/>
  <c r="CF12" i="10" s="1"/>
  <c r="CF11" i="10"/>
  <c r="BS10" i="10"/>
  <c r="CF10" i="10" s="1"/>
  <c r="BS9" i="10"/>
  <c r="CF9" i="10" s="1"/>
  <c r="CD15" i="9" l="1"/>
  <c r="BP12" i="12" l="1"/>
  <c r="CR18" i="12" l="1"/>
  <c r="CR20" i="9" l="1"/>
  <c r="BP18" i="9"/>
  <c r="ES56" i="16" l="1"/>
  <c r="BP18" i="12"/>
  <c r="CE51" i="11"/>
  <c r="CW18" i="6"/>
  <c r="DB11" i="16" l="1"/>
  <c r="CJ9" i="13"/>
  <c r="CD18" i="12" l="1"/>
  <c r="CS9" i="4" l="1"/>
  <c r="BP12" i="9" l="1"/>
  <c r="BP16" i="9"/>
  <c r="CD16" i="9" s="1"/>
  <c r="BP14" i="9"/>
  <c r="BP10" i="9"/>
  <c r="BP8" i="9" s="1"/>
  <c r="BD24" i="11"/>
  <c r="BD48" i="11"/>
  <c r="BQ48" i="11" s="1"/>
  <c r="BD49" i="11"/>
  <c r="BQ49" i="11" s="1"/>
  <c r="BQ43" i="11" s="1"/>
  <c r="BQ42" i="11" s="1"/>
  <c r="BD46" i="11"/>
  <c r="BQ46" i="11" s="1"/>
  <c r="CS16" i="4"/>
  <c r="BD27" i="11" l="1"/>
  <c r="CE27" i="11" s="1"/>
  <c r="CE22" i="11" s="1"/>
  <c r="BD44" i="11" l="1"/>
  <c r="BD45" i="11"/>
  <c r="BP17" i="9" l="1"/>
  <c r="BD34" i="11" l="1"/>
  <c r="BD50" i="11" l="1"/>
  <c r="BQ50" i="11" s="1"/>
  <c r="BQ33" i="11"/>
  <c r="ES84" i="16" l="1"/>
  <c r="BH12" i="5" l="1"/>
  <c r="CW43" i="6"/>
  <c r="BE43" i="6"/>
  <c r="BR7" i="5" l="1"/>
  <c r="BR12" i="5"/>
  <c r="BD47" i="11"/>
  <c r="BQ44" i="11"/>
  <c r="BL14" i="7"/>
  <c r="BX14" i="7" s="1"/>
  <c r="CG7" i="5"/>
  <c r="CG12" i="5" s="1"/>
  <c r="CS12" i="4"/>
  <c r="CG17" i="4"/>
  <c r="BQ47" i="11" l="1"/>
  <c r="BD42" i="11"/>
  <c r="BD51" i="11" s="1"/>
  <c r="CS8" i="4"/>
  <c r="CS17" i="4" s="1"/>
  <c r="BQ25" i="11"/>
  <c r="BQ22" i="11" s="1"/>
  <c r="BQ51" i="11" s="1"/>
  <c r="BL18" i="7"/>
  <c r="BS14" i="10"/>
  <c r="CF14" i="10"/>
  <c r="BX15" i="7"/>
  <c r="BX18" i="7" s="1"/>
  <c r="BS18" i="6"/>
  <c r="BE18" i="6"/>
  <c r="AU11" i="4" l="1"/>
  <c r="BP20" i="9" l="1"/>
  <c r="CJ10" i="13"/>
  <c r="CJ15" i="13" s="1"/>
  <c r="BX15" i="13"/>
</calcChain>
</file>

<file path=xl/sharedStrings.xml><?xml version="1.0" encoding="utf-8"?>
<sst xmlns="http://schemas.openxmlformats.org/spreadsheetml/2006/main" count="1493" uniqueCount="502">
  <si>
    <t>(расшифровка подписи)</t>
  </si>
  <si>
    <t>Наименование показателя</t>
  </si>
  <si>
    <t>1</t>
  </si>
  <si>
    <t>2</t>
  </si>
  <si>
    <t>3</t>
  </si>
  <si>
    <t>4</t>
  </si>
  <si>
    <t>5</t>
  </si>
  <si>
    <t>6</t>
  </si>
  <si>
    <t>7</t>
  </si>
  <si>
    <t>8</t>
  </si>
  <si>
    <t>№
п/п</t>
  </si>
  <si>
    <t>4.1</t>
  </si>
  <si>
    <t>1.2</t>
  </si>
  <si>
    <t>1.1</t>
  </si>
  <si>
    <t>1.1.1</t>
  </si>
  <si>
    <t>1.2.1</t>
  </si>
  <si>
    <t>2.1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</si>
  <si>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</si>
  <si>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</si>
  <si>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</si>
  <si>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</si>
  <si>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</si>
  <si>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</si>
  <si>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</si>
  <si>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</si>
  <si>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</si>
  <si>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заведующий</t>
  </si>
  <si>
    <t>Климова С.В.</t>
  </si>
  <si>
    <t>главный бухгалтер</t>
  </si>
  <si>
    <t>88137068001</t>
  </si>
  <si>
    <t>Код по КОСГУ</t>
  </si>
  <si>
    <t>Итого:</t>
  </si>
  <si>
    <t>Количество</t>
  </si>
  <si>
    <t xml:space="preserve"> Расчеты (обоснования) плановых показателей по выплатам текущего финансового года</t>
  </si>
  <si>
    <t>1. Расчеты (обоснования) выплат персоналу</t>
  </si>
  <si>
    <t>1.1. Расчеты (обоснования) расходов на оплату труда</t>
  </si>
  <si>
    <t>Категории 
персонала/
должности</t>
  </si>
  <si>
    <t>Установленная численность, (единиц)</t>
  </si>
  <si>
    <t>Среднемесячный размер оплаты труда на одного работника, руб.</t>
  </si>
  <si>
    <t>Иные расходы, включаемые в фонд оплаты труда</t>
  </si>
  <si>
    <t>Фонд оплаты труда в год, руб. 
(гр. 3 x (гр. 4 +гр. 8) x 12)</t>
  </si>
  <si>
    <t xml:space="preserve">в том числе: </t>
  </si>
  <si>
    <t>всего      (гр.5+гр.6+гр.7)</t>
  </si>
  <si>
    <t>в том числе:</t>
  </si>
  <si>
    <t>Субсидии на выполнение муниципального задания 
(руб.)</t>
  </si>
  <si>
    <t>Субсидии на иные цели (руб.)</t>
  </si>
  <si>
    <t>Поступления от оказания услуг (выполнения работ) на платной основе и от приносящей доход деятельности (руб.)</t>
  </si>
  <si>
    <t>по 
должностному окладу</t>
  </si>
  <si>
    <t>по выплатам компенсационного характера</t>
  </si>
  <si>
    <t>по выплатам стимулирующего характера</t>
  </si>
  <si>
    <t>Всего</t>
  </si>
  <si>
    <t>Из них: гранты</t>
  </si>
  <si>
    <t>Расходы на выплату заработной платы, в том числе:</t>
  </si>
  <si>
    <t>Х</t>
  </si>
  <si>
    <t>Педагогические работники</t>
  </si>
  <si>
    <t>Технический персонал</t>
  </si>
  <si>
    <t>1.3</t>
  </si>
  <si>
    <t>Рабочие</t>
  </si>
  <si>
    <t>1.4</t>
  </si>
  <si>
    <t>Пособия за первые три дня временной нетрудоспособности за счет средств работодателя (пед.персонал)</t>
  </si>
  <si>
    <t>Пособия за первые три дня временной нетрудоспособности за счет средств работодателя (тех.персонал)</t>
  </si>
  <si>
    <t>Пособия за первые три дня временной нетрудоспособности за счет средств работодателя (рабочие)</t>
  </si>
  <si>
    <r>
      <t>1.4.</t>
    </r>
    <r>
      <rPr>
        <sz val="6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Расчеты (обоснования) страховых взносов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 и на обязательное социальное страхование от несчастных случаев на производстве и профессиональных заболеваний в Социальный фонд Российской Федерации</t>
    </r>
  </si>
  <si>
    <t>Ставка 
взноса (процент)</t>
  </si>
  <si>
    <t>Размер базы 
для 
начисления страховых взносов (руб.)</t>
  </si>
  <si>
    <t>Сумма 
взноса 
(руб.)</t>
  </si>
  <si>
    <t>Субсидии 
на выполнение муниципального задания (руб.)</t>
  </si>
  <si>
    <t>Из них: 
гранты</t>
  </si>
  <si>
    <t>Страховые взносы 
 всего</t>
  </si>
  <si>
    <t>3. Расчет (обоснование) расходов на уплату налогов, сборов и иных платежей</t>
  </si>
  <si>
    <t>3.1. Расчет (обоснование) расходов на уплату налога на имущество, земельного налога</t>
  </si>
  <si>
    <t>Наименование расходов</t>
  </si>
  <si>
    <t>Налоговая база (руб.)</t>
  </si>
  <si>
    <t>Ставка 
налога 
(процент)</t>
  </si>
  <si>
    <t>Сумма исчисленного налога, подлежащего уплате (руб.)
(гр. 3 x гр. 4 / 100)</t>
  </si>
  <si>
    <t>Субсидии на 
выполнение муниципального задания 
(руб.)</t>
  </si>
  <si>
    <t>Налог на имущество, всего</t>
  </si>
  <si>
    <t>Недвижимое имущество</t>
  </si>
  <si>
    <t>Из них:</t>
  </si>
  <si>
    <t>переданное в аренду</t>
  </si>
  <si>
    <t>Движимое имущество</t>
  </si>
  <si>
    <t>Земельный налог, всего</t>
  </si>
  <si>
    <t>По участкам:</t>
  </si>
  <si>
    <t>* Формируется по элементу вида расходов 851 "Уплата налога на имущество организаций и земельного налога" классификации расходов бюджетов.</t>
  </si>
  <si>
    <t>3.2. Расчет (обоснование) расходов на уплату прочих налогов и сборов</t>
  </si>
  <si>
    <t>Всего, руб.
(гр. 3 x гр. 4 / 100)</t>
  </si>
  <si>
    <t>Транспортный налог</t>
  </si>
  <si>
    <t>По транспортным средствам:</t>
  </si>
  <si>
    <t>Водный налог</t>
  </si>
  <si>
    <t>По объектам:</t>
  </si>
  <si>
    <t>* Формируется по элементу вида расходов 852 "Уплата прочих налогов, сборов" классификации расходов бюджетов.</t>
  </si>
  <si>
    <t>3.3. Расчет (обоснование) расходов на иные платежи</t>
  </si>
  <si>
    <t>Наименование 
платежа</t>
  </si>
  <si>
    <t>Размер 
платежа 
(руб.)</t>
  </si>
  <si>
    <t>Кол-во платежей 
в год</t>
  </si>
  <si>
    <t>Общая 
сумма платежей (руб.)
(гр. 4 x гр. 5)</t>
  </si>
  <si>
    <t>Иные платежи, всего</t>
  </si>
  <si>
    <t>*Формируется  по элементу вида расходов 853 "Уплата иных платежей" классификации расходов бюджетов.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</si>
  <si>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</si>
  <si>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</si>
  <si>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 (ед.)</t>
  </si>
  <si>
    <t>Количество платежей в год (ед.)</t>
  </si>
  <si>
    <t>Стоимость за единицу (руб.)</t>
  </si>
  <si>
    <t xml:space="preserve">Сумма, 
руб.
(гр. 3 x 
гр. 4 x гр. 5)
</t>
  </si>
  <si>
    <t>Субсидии 
на 
выполнение муниципального задания 
(руб.)</t>
  </si>
  <si>
    <t>Абонентская 
плата за абонентский номер</t>
  </si>
  <si>
    <t>Повременная оплата междугородных, международных 
и местных телефонных соединений</t>
  </si>
  <si>
    <t>доступ к СЭД</t>
  </si>
  <si>
    <t>Услуги 
телефонно-телеграфной, факсимильной, пейджинговой связи, радиосвязи</t>
  </si>
  <si>
    <t>Пересылка почтовой корреспонденции с использованием франкировальной машины</t>
  </si>
  <si>
    <t>Услуги фельдъегерской 
и специальной связи</t>
  </si>
  <si>
    <t>Услуги интернет провайдеров</t>
  </si>
  <si>
    <t>Услуги электронной почты (электронный адрес)</t>
  </si>
  <si>
    <t>6.2. Расчет (обоснование) расходов на оплату транспортных услуг</t>
  </si>
  <si>
    <t>Количество услуг перевозки</t>
  </si>
  <si>
    <t>Цена услуги перевозки (руб.)</t>
  </si>
  <si>
    <t>Сумма, руб.
(гр. 3 x гр. 4)</t>
  </si>
  <si>
    <t>Плата за перевозку (доставку) грузов (отправлений)</t>
  </si>
  <si>
    <t>Обеспечение должностных лиц проездными документами в служебных целях</t>
  </si>
  <si>
    <t>6.3. Расчет (обоснование) расходов на оплату коммунальных услуг</t>
  </si>
  <si>
    <t>Код по КВР</t>
  </si>
  <si>
    <t>Единица измерения</t>
  </si>
  <si>
    <t>Размер потребления ресурсов</t>
  </si>
  <si>
    <t>Тариф 
(с учетом НДС) 
(руб.)</t>
  </si>
  <si>
    <t>Сумма, 
руб. (гр. 5 x 
гр. 6)</t>
  </si>
  <si>
    <t>теплоснабжение</t>
  </si>
  <si>
    <t>гКал</t>
  </si>
  <si>
    <t>электроснабжение</t>
  </si>
  <si>
    <t>квтчас</t>
  </si>
  <si>
    <t>водоснабжение</t>
  </si>
  <si>
    <t>м3</t>
  </si>
  <si>
    <t>вывоз тко</t>
  </si>
  <si>
    <t>м-ц</t>
  </si>
  <si>
    <t>6.4. Расчет (обоснование) расходов на оплату аренды имущества</t>
  </si>
  <si>
    <t>Ставка арендной платы</t>
  </si>
  <si>
    <t>Стоимость 
с учетом 
НДС, руб.
(гр. 3 x гр. 4)</t>
  </si>
  <si>
    <t>Аренда недвижимого имущества</t>
  </si>
  <si>
    <t>Аренда 
движимого имущества</t>
  </si>
  <si>
    <t>6.5. Расчет (обоснование) расходов на оплату работ, услуг по содержанию имущества</t>
  </si>
  <si>
    <t>Количество работ (услуг) (шт.)</t>
  </si>
  <si>
    <t>Стоимость работ (услуг) (руб.)</t>
  </si>
  <si>
    <t>Сумма 
(руб.)
(гр. 3 x гр. 4)</t>
  </si>
  <si>
    <t>Содержание 
объектов недвижимого имущества в чистоте</t>
  </si>
  <si>
    <t>Уборка снега, 
мусора</t>
  </si>
  <si>
    <t>Вывоз снега</t>
  </si>
  <si>
    <t>Дезинфекция, дезинсекция, дератизация, газация</t>
  </si>
  <si>
    <t>Санитарно-гигиеническое обслуживание, мойка и чистка помещений, окон, натирка полов</t>
  </si>
  <si>
    <t>Содержание 
объектов движимого имущества в чистоте</t>
  </si>
  <si>
    <t>Мойка и чистка (химчистка) движимого имущества, в том числе транспорта</t>
  </si>
  <si>
    <t>2.2</t>
  </si>
  <si>
    <t>прачечные услуги</t>
  </si>
  <si>
    <t>Ремонт имущества (текущий)</t>
  </si>
  <si>
    <t>3.1</t>
  </si>
  <si>
    <t>В том числе:
устранение неисправностей (восстановление работоспособности) объектов имущества</t>
  </si>
  <si>
    <t>3.2</t>
  </si>
  <si>
    <t>Противопожарные мероприятия, связанные с содержанием имущества</t>
  </si>
  <si>
    <t>По мероприятиям:</t>
  </si>
  <si>
    <t>Мероприятия по охране труда и ГС</t>
  </si>
  <si>
    <t>5.1</t>
  </si>
  <si>
    <t>заправка катриджей</t>
  </si>
  <si>
    <t>обслуживание инженерных сетей</t>
  </si>
  <si>
    <t>6.6. Расчет (обоснование) расходов на оплату прочих работ, услуг и других расходов не включенные в другие группы</t>
  </si>
  <si>
    <t>Количество договоров (шт.)</t>
  </si>
  <si>
    <t>Стоимость услуги, руб.</t>
  </si>
  <si>
    <t>Сумма 
(руб.)
(гр. 4 x гр. 5)</t>
  </si>
  <si>
    <t>Оплата услуг вневедомственной, пожарной охраны, всего</t>
  </si>
  <si>
    <t>По объектам</t>
  </si>
  <si>
    <t>Оплата информационно-вычислительных и информационно-правовых услуг</t>
  </si>
  <si>
    <t>сопровождение (обновление) программного обеспечения</t>
  </si>
  <si>
    <t>мед.осмотр</t>
  </si>
  <si>
    <t>охрана</t>
  </si>
  <si>
    <t>лабораторные исследования</t>
  </si>
  <si>
    <t>6.7. Расчет (обоснование) расходов на приобретение основных средств</t>
  </si>
  <si>
    <t>Приобретение основных средств</t>
  </si>
  <si>
    <t>По группам объектов:</t>
  </si>
  <si>
    <t>кондиционер на склад</t>
  </si>
  <si>
    <t>оргтехника</t>
  </si>
  <si>
    <t>Приобретение нематериальных активов</t>
  </si>
  <si>
    <t>Приобретение непроизводственных активов</t>
  </si>
  <si>
    <t>6.8. Расчет (обоснование) расходов на приобретение материальных запасов</t>
  </si>
  <si>
    <t>Количество (шт.)</t>
  </si>
  <si>
    <t>Цены за единицу (руб.)</t>
  </si>
  <si>
    <t>Сумма, 
руб.
(гр. 5 x гр. 6)</t>
  </si>
  <si>
    <t>Субсидии на выполнение муниципального задания (руб.)</t>
  </si>
  <si>
    <t>Приобретение материалов</t>
  </si>
  <si>
    <t>По группам материалов:</t>
  </si>
  <si>
    <t>1,2</t>
  </si>
  <si>
    <t>шт</t>
  </si>
  <si>
    <t>1,3</t>
  </si>
  <si>
    <t>стройматериалы</t>
  </si>
  <si>
    <t>1,4</t>
  </si>
  <si>
    <t>моющие ср-ва и ср-ва гигиены</t>
  </si>
  <si>
    <t>1,5</t>
  </si>
  <si>
    <t>продукты питания</t>
  </si>
  <si>
    <t>1,6</t>
  </si>
  <si>
    <t xml:space="preserve">Итого </t>
  </si>
  <si>
    <t xml:space="preserve">пенсионный фонд по ставке </t>
  </si>
  <si>
    <t xml:space="preserve">соц.страхование </t>
  </si>
  <si>
    <t xml:space="preserve">фонд мед.страхования </t>
  </si>
  <si>
    <t>кг</t>
  </si>
  <si>
    <t>детский сад</t>
  </si>
  <si>
    <t xml:space="preserve"> Расчеты (обоснования) плановых показателей по поступлениям</t>
  </si>
  <si>
    <t>1. Расчеты (обоснования) доходов от использования собственности*</t>
  </si>
  <si>
    <t>1.1 Доходы от собственности</t>
  </si>
  <si>
    <t>№ п/п</t>
  </si>
  <si>
    <t>Наименование объекта**</t>
  </si>
  <si>
    <t>Дебиторская задолженность на начало года</t>
  </si>
  <si>
    <t>Кредиторская задолженность на конец года</t>
  </si>
  <si>
    <t>Ставка арендной платы за единицу площади (объект), руб.</t>
  </si>
  <si>
    <t>Планируемый объем предоставления имущества в аренду (кв.м.)</t>
  </si>
  <si>
    <t>Объем планируемых поступлений, руб. (гр.6*гр.7)</t>
  </si>
  <si>
    <t>Значение показателя исполнения Плана по доходам за финансовый год, предшествующий текущему, руб.</t>
  </si>
  <si>
    <t>Изменение плановых показателей по доходам по отношению к отчетному финансовому году</t>
  </si>
  <si>
    <r>
      <t xml:space="preserve"> в абсолютных величинах                            (гр.</t>
    </r>
    <r>
      <rPr>
        <sz val="8"/>
        <color theme="5" tint="-0.249977111117893"/>
        <rFont val="Times New Roman"/>
        <family val="1"/>
        <charset val="204"/>
      </rPr>
      <t>8- гр.9</t>
    </r>
    <r>
      <rPr>
        <sz val="8"/>
        <rFont val="Times New Roman"/>
        <family val="1"/>
        <charset val="204"/>
      </rPr>
      <t>)</t>
    </r>
  </si>
  <si>
    <r>
      <t>в процентах     (гр.</t>
    </r>
    <r>
      <rPr>
        <sz val="8"/>
        <color theme="5" tint="-0.249977111117893"/>
        <rFont val="Times New Roman"/>
        <family val="1"/>
        <charset val="204"/>
      </rPr>
      <t>10 / гр.9</t>
    </r>
    <r>
      <rPr>
        <sz val="8"/>
        <rFont val="Times New Roman"/>
        <family val="1"/>
        <charset val="204"/>
      </rPr>
      <t>*100%)</t>
    </r>
  </si>
  <si>
    <t>Причины отклонения (если показатель значение отклонения превышает                            20 %)</t>
  </si>
  <si>
    <t>Доходы в виде арендной либо иной платы за передачу в возмездное пользование муниципального имущества</t>
  </si>
  <si>
    <t>в том числе:* арендная плата (муз.зал, спорт.зал)</t>
  </si>
  <si>
    <t>*Формируется  по статье 120 "Доходы от собственности" аналитической группы подвида доходов бюджетов.</t>
  </si>
  <si>
    <t>** Указывается   наименование   объекта   имущества,   переданного (планируемого к передаче) в аренду</t>
  </si>
  <si>
    <t>2. Расчеты (обоснования) доходов от оказания услуг (выполнения работ) *</t>
  </si>
  <si>
    <t>2.1 Доходы муниципальных учреждений от поступлений субсидий на финансовое обеспечение выполнения ими муниципального задания</t>
  </si>
  <si>
    <t>Объем планируемых поступлений, руб.</t>
  </si>
  <si>
    <t>Субсидия на финансовое обеспечение выполнения государственного (муниципального) задания за счет средств бюджета МО "Всеволожский мун.р-н" ЛО</t>
  </si>
  <si>
    <t>2.2    Доходы от оказания услуг, выполнения работ, компенсации затрат учреждения в части приносящей доход деятельности</t>
  </si>
  <si>
    <t>Наименование услуги (работы)</t>
  </si>
  <si>
    <t>Плата (тариф) за единицу услуги (работы)</t>
  </si>
  <si>
    <t>Планируемое количество потребителей, воспользовавшихся услугами (работами) учреждения</t>
  </si>
  <si>
    <t xml:space="preserve"> в абсолютных величинах                            (гр.8- гр.9)</t>
  </si>
  <si>
    <t>в процентах     (гр.10/гр.9*100%)</t>
  </si>
  <si>
    <t>доходы от оказания платных услуг (родительская  плата за присмотр и уход за ребенком 2064)</t>
  </si>
  <si>
    <t>доходы от оказания платных услуг (поступление  от оказания дополнительных платных образовательных услуг 2062)</t>
  </si>
  <si>
    <t>доходы от компенсации затрат (питание сотрудников 2063)</t>
  </si>
  <si>
    <t>*Формируется  по  статье  130  "Доходы  от  оказания  платных услуг (работ), компенсаций затрат" аналитической группы подвида доходов бюджетов.</t>
  </si>
  <si>
    <t>3. Расчеты (обоснования) доходов в виде штрафов, возмещения ущерба*</t>
  </si>
  <si>
    <t>* Формируется  по  статье  140  "Штрафы, пени, неустойки, возмещения ущерба" аналитической группы подвида доходов бюджетов.</t>
  </si>
  <si>
    <t>4. Расчеты (обоснования) доходов в виде безвозмездных денежных поступлений*</t>
  </si>
  <si>
    <t>4.1 Поступления текущего характера бюджетным и автономным учреждениям от сектора государственного управления</t>
  </si>
  <si>
    <t>4.2 Поступления текущего характера от организаций государственного сектора</t>
  </si>
  <si>
    <t>4.3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</si>
  <si>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4.4 Поступления капитального характера бюджетным и автономным учреждениям от сектора государственного управления</t>
  </si>
  <si>
    <t>4.5. Прочие безвозмездные денежные поступления</t>
  </si>
  <si>
    <t>* Формируется  по  статье  150  "Безвозмездные денежные поступления" аналитической группы подвида доходов бюджетов.</t>
  </si>
  <si>
    <t>5. Расчеты (обоснования) объема поступлений от прочих доходов*</t>
  </si>
  <si>
    <t>* Формируется  по  статье  180  "Прочие доходы" аналитической группы подвида доходов бюджетов.</t>
  </si>
  <si>
    <t>3,3</t>
  </si>
  <si>
    <t>замер сопротивления</t>
  </si>
  <si>
    <t>обучение</t>
  </si>
  <si>
    <t>право использования программы для ЭВМ "Контур-Экстерн"</t>
  </si>
  <si>
    <t>1.1.2</t>
  </si>
  <si>
    <t>ремонтные работы</t>
  </si>
  <si>
    <t>3,4</t>
  </si>
  <si>
    <t xml:space="preserve">тревожная кнопка </t>
  </si>
  <si>
    <t>доходы от оказания платных услуг (поступление  от оказания дополнительных платных образовательных услуг 2063)</t>
  </si>
  <si>
    <t>учебные расходы</t>
  </si>
  <si>
    <t>ё</t>
  </si>
  <si>
    <t>спил деревьев</t>
  </si>
  <si>
    <t>3,5</t>
  </si>
  <si>
    <t>тек.ремонтные работы</t>
  </si>
  <si>
    <t>обслуживание оргтехники</t>
  </si>
  <si>
    <t>кан товары</t>
  </si>
  <si>
    <t>доходы от операционной апенды</t>
  </si>
  <si>
    <t>увеличение арендаторов</t>
  </si>
  <si>
    <t>9</t>
  </si>
  <si>
    <t>техника для кухни</t>
  </si>
  <si>
    <t>1.5</t>
  </si>
  <si>
    <t>Зорина Ю.С.</t>
  </si>
  <si>
    <t xml:space="preserve">фонд соц. Страхования </t>
  </si>
  <si>
    <t>прочие</t>
  </si>
  <si>
    <t>снижение посещаемости</t>
  </si>
  <si>
    <t>остаток 2024г</t>
  </si>
  <si>
    <t>января</t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</si>
  <si>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</si>
  <si>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</si>
  <si>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</si>
  <si>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 xml:space="preserve">      (подпись)</t>
  </si>
  <si>
    <t>План финансово-хозяйственной деятельности на 2025 г.</t>
  </si>
  <si>
    <t>и плановый период 2026 и 2027 годов</t>
  </si>
  <si>
    <t>Коды</t>
  </si>
  <si>
    <t>от "16" января 2025 г.</t>
  </si>
  <si>
    <t>Дата</t>
  </si>
  <si>
    <t>16.01.2025</t>
  </si>
  <si>
    <t>Орган, осуществляющий</t>
  </si>
  <si>
    <t>по Сводному реестру</t>
  </si>
  <si>
    <t>41390166</t>
  </si>
  <si>
    <t>функции и полномочия учредителя</t>
  </si>
  <si>
    <t>Комитет по образованию администрации Всеволожского муниципального района Ленинградской области</t>
  </si>
  <si>
    <t>глава по БК</t>
  </si>
  <si>
    <t>015</t>
  </si>
  <si>
    <t>41391189</t>
  </si>
  <si>
    <t>ИНН</t>
  </si>
  <si>
    <t>4703031602</t>
  </si>
  <si>
    <t>Учреждение</t>
  </si>
  <si>
    <t>Муниципальное дошкольное образовательное учреждение "Детский сад комбинированного вида № 13" п. Щеглово</t>
  </si>
  <si>
    <t>КПП</t>
  </si>
  <si>
    <t>470301001</t>
  </si>
  <si>
    <t>Единица измерения: руб.</t>
  </si>
  <si>
    <t>по ОКЕИ</t>
  </si>
  <si>
    <t>383</t>
  </si>
  <si>
    <t>Раздел 1. Поступления и выплаты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</si>
  <si>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</si>
  <si>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</si>
  <si>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</si>
  <si>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</si>
  <si>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</si>
  <si>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</si>
  <si>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</si>
  <si>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Аналитическая группа</t>
  </si>
  <si>
    <t>КФСР</t>
  </si>
  <si>
    <t>КЦСР</t>
  </si>
  <si>
    <t>Сумма</t>
  </si>
  <si>
    <t>на 2025 г</t>
  </si>
  <si>
    <t>на 2026 г</t>
  </si>
  <si>
    <t>на 2027 г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</si>
  <si>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</si>
  <si>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</si>
  <si>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</si>
  <si>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</si>
  <si>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</si>
  <si>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</si>
  <si>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</si>
  <si>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</si>
  <si>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</si>
  <si>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</si>
  <si>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</si>
  <si>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</si>
  <si>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</si>
  <si>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</si>
  <si>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</si>
  <si>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</si>
  <si>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</si>
  <si>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</si>
  <si>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>1200</t>
  </si>
  <si>
    <t>130</t>
  </si>
  <si>
    <t xml:space="preserve">      Доходы от оказания платных услуг (работ)</t>
  </si>
  <si>
    <t>131</t>
  </si>
  <si>
    <t>01500000000002064</t>
  </si>
  <si>
    <t>01500000000002062</t>
  </si>
  <si>
    <t xml:space="preserve">      Доходы от компенсации затрат</t>
  </si>
  <si>
    <t>134</t>
  </si>
  <si>
    <t>01500000000002063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</si>
  <si>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</si>
  <si>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</si>
  <si>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015012410</t>
  </si>
  <si>
    <t>01500000000004000</t>
  </si>
  <si>
    <t>015012511</t>
  </si>
  <si>
    <t>01500000000005000</t>
  </si>
  <si>
    <t>015012512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</si>
  <si>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</si>
  <si>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</si>
  <si>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</si>
  <si>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</si>
  <si>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</si>
  <si>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</si>
  <si>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</si>
  <si>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</si>
  <si>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</si>
  <si>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</si>
  <si>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</si>
  <si>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</si>
  <si>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</si>
  <si>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01500000002062211</t>
  </si>
  <si>
    <t>01500000004000211</t>
  </si>
  <si>
    <t>01500000005000211</t>
  </si>
  <si>
    <t xml:space="preserve">         Социальные пособия и компенсации персоналу в денежной форме</t>
  </si>
  <si>
    <t>266</t>
  </si>
  <si>
    <t>01500000004000266</t>
  </si>
  <si>
    <t>01500000005000266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</si>
  <si>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</si>
  <si>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</si>
  <si>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</si>
  <si>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</si>
  <si>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</si>
  <si>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01500000002062213</t>
  </si>
  <si>
    <t>01500000004000213</t>
  </si>
  <si>
    <t>01500000005000213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</si>
  <si>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</si>
  <si>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</si>
  <si>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</si>
  <si>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</si>
  <si>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</si>
  <si>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</si>
  <si>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</si>
  <si>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</si>
  <si>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01500000004000291</t>
  </si>
  <si>
    <t>2330</t>
  </si>
  <si>
    <t>853</t>
  </si>
  <si>
    <t xml:space="preserve">         Другие экономические санкции</t>
  </si>
  <si>
    <t>295</t>
  </si>
  <si>
    <t>01500000002062295</t>
  </si>
  <si>
    <t>2600</t>
  </si>
  <si>
    <t>2640</t>
  </si>
  <si>
    <t>244</t>
  </si>
  <si>
    <t xml:space="preserve">         Услуги связи</t>
  </si>
  <si>
    <t>221</t>
  </si>
  <si>
    <t>01500000004000221</t>
  </si>
  <si>
    <t xml:space="preserve">         Коммунальные услуги</t>
  </si>
  <si>
    <t>223</t>
  </si>
  <si>
    <t>01500000004000223</t>
  </si>
  <si>
    <t xml:space="preserve">         Работы, услуги по содержанию имущества</t>
  </si>
  <si>
    <t>225</t>
  </si>
  <si>
    <t>01500000002062225</t>
  </si>
  <si>
    <t>01500000002063225</t>
  </si>
  <si>
    <t>01500000004000225</t>
  </si>
  <si>
    <t xml:space="preserve">         Прочие работы, услуги</t>
  </si>
  <si>
    <t>226</t>
  </si>
  <si>
    <t>01500000002062226</t>
  </si>
  <si>
    <t>01500000002063226</t>
  </si>
  <si>
    <t>01500000004000226</t>
  </si>
  <si>
    <t xml:space="preserve">         Увеличение стоимости основных средств</t>
  </si>
  <si>
    <t>310</t>
  </si>
  <si>
    <t>01500000002063310</t>
  </si>
  <si>
    <t>01500000004000310</t>
  </si>
  <si>
    <t xml:space="preserve">         Увеличение стоимости продуктов питания</t>
  </si>
  <si>
    <t>342</t>
  </si>
  <si>
    <t>01500000002063342</t>
  </si>
  <si>
    <t>01500000002064342</t>
  </si>
  <si>
    <t xml:space="preserve">         Увеличение стоимости строительных материалов</t>
  </si>
  <si>
    <t>344</t>
  </si>
  <si>
    <t>01500000004000344</t>
  </si>
  <si>
    <t>346</t>
  </si>
  <si>
    <t>01500000002062346</t>
  </si>
  <si>
    <t>01500000002063346</t>
  </si>
  <si>
    <t>01500000004000346</t>
  </si>
  <si>
    <t>01500000005000346</t>
  </si>
  <si>
    <t xml:space="preserve">      закупку энергетических ресурсов</t>
  </si>
  <si>
    <t>2660</t>
  </si>
  <si>
    <t>247</t>
  </si>
  <si>
    <t>Выплаты, уменьшающие доход, всего</t>
  </si>
  <si>
    <t>3000</t>
  </si>
  <si>
    <t>100</t>
  </si>
  <si>
    <t>Прочие выплаты, всего</t>
  </si>
  <si>
    <t>4000</t>
  </si>
  <si>
    <t>ЭП № 1</t>
  </si>
  <si>
    <t>МЧД:</t>
  </si>
  <si>
    <t>Сертификат:</t>
  </si>
  <si>
    <t>Серийный номер сертификата: 2EAEF4B83A5F626A64F124A06A493260</t>
  </si>
  <si>
    <t>Субъект сертификата: КЛИМОВА СВЕТЛАНА ВАЛЕНТИНОВНА</t>
  </si>
  <si>
    <t>Действителен с: 23.04.2024 12:52</t>
  </si>
  <si>
    <t>Действителен по: 17.07.2025 12:52</t>
  </si>
  <si>
    <t>ЭП № 2</t>
  </si>
  <si>
    <t>Серийный номер сертификата: 009FD6E7F8700BBF7E33087A33607B66C1</t>
  </si>
  <si>
    <t>Субъект сертификата: ФРОЛОВА МАРГАРИТА АЛЕКСЕЕВНА</t>
  </si>
  <si>
    <t>Действителен с: 30.09.2024 07:21</t>
  </si>
  <si>
    <t>Действителен по: 24.12.2025 07:21</t>
  </si>
  <si>
    <t xml:space="preserve"> доходы от оказания услуг, работ, компенсации затрат учреждений, всего</t>
  </si>
  <si>
    <t>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</si>
  <si>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Социальные пособия и компенсации персоналу в денежной форме</t>
  </si>
  <si>
    <t xml:space="preserve"> взносы по обязательному социальному страхованию на выплаты по оплате труда работников и иные выплаты работникам учреждений, всего</t>
  </si>
  <si>
    <t xml:space="preserve"> уплата штрафов (в том числе административных), пеней, иных платежей</t>
  </si>
  <si>
    <t xml:space="preserve">  Увеличение стоимости прочих материальных запасов</t>
  </si>
  <si>
    <t>Раздел 2. Сведения по выплатам на закупки товаров, работ, услуг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</si>
  <si>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</si>
  <si>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</si>
  <si>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</si>
  <si>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</si>
  <si>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</si>
  <si>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</si>
  <si>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</si>
  <si>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4.2</t>
  </si>
  <si>
    <t>Выплаты на закупку товаров, работ, услуг, всего</t>
  </si>
  <si>
    <t>26000</t>
  </si>
  <si>
    <t/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</si>
  <si>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</si>
  <si>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</si>
  <si>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</si>
  <si>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</si>
  <si>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1.1.1.1</t>
  </si>
  <si>
    <t xml:space="preserve">   в том числе: в соответствии с Федеральным законом № 44-ФЗ</t>
  </si>
  <si>
    <t>26411</t>
  </si>
  <si>
    <t>2025</t>
  </si>
  <si>
    <t xml:space="preserve">  за счет прочих источников финансового обеспечения</t>
  </si>
  <si>
    <t>26450</t>
  </si>
  <si>
    <t>1.1.2.1</t>
  </si>
  <si>
    <t>26451</t>
  </si>
  <si>
    <t>1.1.2.1.1</t>
  </si>
  <si>
    <t xml:space="preserve">    из них: 9.1.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</si>
  <si>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</si>
  <si>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</si>
  <si>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</si>
  <si>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</si>
  <si>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</si>
  <si>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</si>
  <si>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</si>
  <si>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СОГЛАСОВАНО</t>
  </si>
  <si>
    <t>(наименование должности уполномоченного лица органа-учредителя)</t>
  </si>
  <si>
    <t>ЭЦП № 1</t>
  </si>
  <si>
    <t>Заведующий</t>
  </si>
  <si>
    <t>МДОУ "ДСКВ №13" п.Щеглово</t>
  </si>
  <si>
    <t>____________                     Климова С.В.</t>
  </si>
  <si>
    <t>Главный бухгалтер</t>
  </si>
  <si>
    <t>8-813-70-68-001</t>
  </si>
  <si>
    <t>Директор КУ "ЦЭФБУ"</t>
  </si>
  <si>
    <t>Фролова М.А.</t>
  </si>
  <si>
    <t xml:space="preserve">     (должность)</t>
  </si>
  <si>
    <t>2025 года</t>
  </si>
  <si>
    <t>16</t>
  </si>
  <si>
    <t xml:space="preserve">" 16 "  </t>
  </si>
  <si>
    <t>"   16 "</t>
  </si>
  <si>
    <t xml:space="preserve">                "16" января  2025 г.</t>
  </si>
  <si>
    <t xml:space="preserve"> расходы на закупку товаров, работ, услуг, всего</t>
  </si>
  <si>
    <t xml:space="preserve">  прочую закупку товаров, работ и услуг,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</si>
</sst>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0.0%"/>
    <numFmt numFmtId="166" formatCode="#,##0.00_ ;\-#,##0.00\ "/>
  </numFmts>
  <fonts count="38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Arial Cyr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Arial Cyr"/>
      <charset val="204"/>
    </font>
    <font>
      <sz val="9.9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sz val="11"/>
      <color theme="5" tint="-0.249977111117893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5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8"/>
      <name val="Times New Roman"/>
      <family val="1"/>
      <charset val="204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sz val="8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7">
    <xf numFmtId="0" fontId="0" fillId="0" borderId="0" xfId="0"/>
    <xf numFmtId="0" fontId="2" fillId="2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2" borderId="0" xfId="0" applyFont="1" applyFill="1"/>
    <xf numFmtId="0" fontId="6" fillId="0" borderId="0" xfId="0" applyFont="1"/>
    <xf numFmtId="0" fontId="12" fillId="0" borderId="0" xfId="0" applyFont="1" applyAlignment="1">
      <alignment horizontal="center" vertical="top"/>
    </xf>
    <xf numFmtId="0" fontId="5" fillId="0" borderId="0" xfId="0" applyFont="1"/>
    <xf numFmtId="0" fontId="12" fillId="0" borderId="0" xfId="0" applyFont="1"/>
    <xf numFmtId="0" fontId="12" fillId="2" borderId="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5" fillId="0" borderId="0" xfId="0" applyNumberFormat="1" applyFont="1"/>
    <xf numFmtId="0" fontId="5" fillId="2" borderId="0" xfId="0" applyNumberFormat="1" applyFont="1" applyFill="1"/>
    <xf numFmtId="0" fontId="12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3" fontId="5" fillId="0" borderId="0" xfId="0" applyNumberFormat="1" applyFont="1"/>
    <xf numFmtId="43" fontId="20" fillId="0" borderId="0" xfId="0" applyNumberFormat="1" applyFont="1"/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43" fontId="12" fillId="2" borderId="5" xfId="1" applyFont="1" applyFill="1" applyBorder="1" applyAlignment="1">
      <alignment horizontal="center" vertical="center"/>
    </xf>
    <xf numFmtId="43" fontId="12" fillId="2" borderId="6" xfId="1" applyFont="1" applyFill="1" applyBorder="1" applyAlignment="1">
      <alignment horizontal="center" vertical="center"/>
    </xf>
    <xf numFmtId="43" fontId="12" fillId="2" borderId="7" xfId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left" vertical="top" wrapText="1"/>
    </xf>
    <xf numFmtId="0" fontId="27" fillId="2" borderId="1" xfId="0" applyNumberFormat="1" applyFont="1" applyFill="1" applyBorder="1" applyAlignment="1">
      <alignment vertical="top" wrapText="1"/>
    </xf>
    <xf numFmtId="0" fontId="28" fillId="2" borderId="1" xfId="0" applyNumberFormat="1" applyFont="1" applyFill="1" applyBorder="1" applyAlignment="1"/>
    <xf numFmtId="0" fontId="29" fillId="2" borderId="1" xfId="0" applyNumberFormat="1" applyFont="1" applyFill="1" applyBorder="1" applyAlignment="1">
      <alignment horizontal="right"/>
    </xf>
    <xf numFmtId="49" fontId="29" fillId="2" borderId="16" xfId="0" applyNumberFormat="1" applyFont="1" applyFill="1" applyBorder="1" applyAlignment="1">
      <alignment horizontal="center"/>
    </xf>
    <xf numFmtId="0" fontId="29" fillId="2" borderId="1" xfId="0" applyNumberFormat="1" applyFont="1" applyFill="1" applyBorder="1" applyAlignment="1">
      <alignment horizontal="left"/>
    </xf>
    <xf numFmtId="49" fontId="29" fillId="2" borderId="17" xfId="0" applyNumberFormat="1" applyFont="1" applyFill="1" applyBorder="1" applyAlignment="1">
      <alignment horizontal="center"/>
    </xf>
    <xf numFmtId="49" fontId="29" fillId="2" borderId="18" xfId="0" applyNumberFormat="1" applyFont="1" applyFill="1" applyBorder="1" applyAlignment="1">
      <alignment horizontal="center"/>
    </xf>
    <xf numFmtId="0" fontId="29" fillId="2" borderId="4" xfId="0" applyNumberFormat="1" applyFont="1" applyFill="1" applyBorder="1" applyAlignment="1">
      <alignment horizontal="center"/>
    </xf>
    <xf numFmtId="0" fontId="29" fillId="2" borderId="9" xfId="0" applyNumberFormat="1" applyFont="1" applyFill="1" applyBorder="1" applyAlignment="1">
      <alignment horizontal="center" vertical="top" wrapText="1"/>
    </xf>
    <xf numFmtId="49" fontId="29" fillId="2" borderId="6" xfId="0" applyNumberFormat="1" applyFont="1" applyFill="1" applyBorder="1" applyAlignment="1">
      <alignment horizontal="center" vertical="top"/>
    </xf>
    <xf numFmtId="49" fontId="29" fillId="2" borderId="4" xfId="0" applyNumberFormat="1" applyFont="1" applyFill="1" applyBorder="1" applyAlignment="1">
      <alignment horizontal="center" vertical="top"/>
    </xf>
    <xf numFmtId="49" fontId="29" fillId="2" borderId="14" xfId="0" applyNumberFormat="1" applyFont="1" applyFill="1" applyBorder="1" applyAlignment="1">
      <alignment horizontal="center" vertical="top"/>
    </xf>
    <xf numFmtId="0" fontId="29" fillId="2" borderId="6" xfId="0" applyNumberFormat="1" applyFont="1" applyFill="1" applyBorder="1" applyAlignment="1">
      <alignment horizontal="left" wrapText="1"/>
    </xf>
    <xf numFmtId="49" fontId="29" fillId="2" borderId="20" xfId="0" applyNumberFormat="1" applyFont="1" applyFill="1" applyBorder="1" applyAlignment="1">
      <alignment horizontal="center"/>
    </xf>
    <xf numFmtId="49" fontId="29" fillId="2" borderId="21" xfId="0" applyNumberFormat="1" applyFont="1" applyFill="1" applyBorder="1" applyAlignment="1">
      <alignment horizontal="center"/>
    </xf>
    <xf numFmtId="4" fontId="29" fillId="2" borderId="21" xfId="0" applyNumberFormat="1" applyFont="1" applyFill="1" applyBorder="1" applyAlignment="1">
      <alignment horizontal="right"/>
    </xf>
    <xf numFmtId="4" fontId="29" fillId="2" borderId="22" xfId="0" applyNumberFormat="1" applyFont="1" applyFill="1" applyBorder="1" applyAlignment="1">
      <alignment horizontal="right"/>
    </xf>
    <xf numFmtId="49" fontId="29" fillId="2" borderId="23" xfId="0" applyNumberFormat="1" applyFont="1" applyFill="1" applyBorder="1" applyAlignment="1">
      <alignment horizontal="center"/>
    </xf>
    <xf numFmtId="49" fontId="29" fillId="2" borderId="5" xfId="0" applyNumberFormat="1" applyFont="1" applyFill="1" applyBorder="1" applyAlignment="1">
      <alignment horizontal="center"/>
    </xf>
    <xf numFmtId="4" fontId="29" fillId="2" borderId="5" xfId="0" applyNumberFormat="1" applyFont="1" applyFill="1" applyBorder="1" applyAlignment="1">
      <alignment horizontal="right"/>
    </xf>
    <xf numFmtId="4" fontId="29" fillId="2" borderId="24" xfId="0" applyNumberFormat="1" applyFont="1" applyFill="1" applyBorder="1" applyAlignment="1">
      <alignment horizontal="right"/>
    </xf>
    <xf numFmtId="0" fontId="30" fillId="2" borderId="6" xfId="0" applyNumberFormat="1" applyFont="1" applyFill="1" applyBorder="1" applyAlignment="1">
      <alignment horizontal="left" wrapText="1"/>
    </xf>
    <xf numFmtId="49" fontId="30" fillId="2" borderId="23" xfId="0" applyNumberFormat="1" applyFont="1" applyFill="1" applyBorder="1" applyAlignment="1">
      <alignment horizontal="center"/>
    </xf>
    <xf numFmtId="49" fontId="30" fillId="2" borderId="5" xfId="0" applyNumberFormat="1" applyFont="1" applyFill="1" applyBorder="1" applyAlignment="1">
      <alignment horizontal="center"/>
    </xf>
    <xf numFmtId="49" fontId="29" fillId="2" borderId="5" xfId="0" applyNumberFormat="1" applyFont="1" applyFill="1" applyBorder="1" applyAlignment="1">
      <alignment horizontal="center" wrapText="1"/>
    </xf>
    <xf numFmtId="49" fontId="29" fillId="2" borderId="6" xfId="0" applyNumberFormat="1" applyFont="1" applyFill="1" applyBorder="1" applyAlignment="1">
      <alignment horizontal="left" wrapText="1" indent="2"/>
    </xf>
    <xf numFmtId="49" fontId="29" fillId="2" borderId="23" xfId="0" applyNumberFormat="1" applyFont="1" applyFill="1" applyBorder="1" applyAlignment="1">
      <alignment horizontal="center" wrapText="1"/>
    </xf>
    <xf numFmtId="4" fontId="29" fillId="2" borderId="5" xfId="0" applyNumberFormat="1" applyFont="1" applyFill="1" applyBorder="1" applyAlignment="1">
      <alignment horizontal="right" wrapText="1"/>
    </xf>
    <xf numFmtId="0" fontId="31" fillId="2" borderId="1" xfId="0" applyNumberFormat="1" applyFont="1" applyFill="1" applyBorder="1" applyAlignment="1">
      <alignment horizontal="left"/>
    </xf>
    <xf numFmtId="0" fontId="32" fillId="2" borderId="1" xfId="0" applyNumberFormat="1" applyFont="1" applyFill="1" applyBorder="1" applyAlignment="1">
      <alignment horizontal="left"/>
    </xf>
    <xf numFmtId="49" fontId="29" fillId="2" borderId="4" xfId="0" applyNumberFormat="1" applyFont="1" applyFill="1" applyBorder="1" applyAlignment="1">
      <alignment horizontal="center"/>
    </xf>
    <xf numFmtId="49" fontId="29" fillId="2" borderId="9" xfId="0" applyNumberFormat="1" applyFont="1" applyFill="1" applyBorder="1" applyAlignment="1">
      <alignment horizontal="center" vertical="top" wrapText="1"/>
    </xf>
    <xf numFmtId="49" fontId="29" fillId="2" borderId="25" xfId="0" applyNumberFormat="1" applyFont="1" applyFill="1" applyBorder="1" applyAlignment="1">
      <alignment horizontal="center" vertical="top"/>
    </xf>
    <xf numFmtId="49" fontId="29" fillId="2" borderId="28" xfId="0" applyNumberFormat="1" applyFont="1" applyFill="1" applyBorder="1" applyAlignment="1">
      <alignment horizontal="center" vertical="top"/>
    </xf>
    <xf numFmtId="0" fontId="27" fillId="2" borderId="1" xfId="0" applyNumberFormat="1" applyFont="1" applyFill="1" applyBorder="1" applyAlignment="1">
      <alignment horizontal="center" vertical="top"/>
    </xf>
    <xf numFmtId="0" fontId="29" fillId="2" borderId="31" xfId="0" applyNumberFormat="1" applyFont="1" applyFill="1" applyBorder="1" applyAlignment="1">
      <alignment horizontal="left"/>
    </xf>
    <xf numFmtId="0" fontId="29" fillId="2" borderId="32" xfId="0" applyNumberFormat="1" applyFont="1" applyFill="1" applyBorder="1" applyAlignment="1">
      <alignment horizontal="left"/>
    </xf>
    <xf numFmtId="0" fontId="29" fillId="2" borderId="33" xfId="0" applyNumberFormat="1" applyFont="1" applyFill="1" applyBorder="1" applyAlignment="1">
      <alignment horizontal="left"/>
    </xf>
    <xf numFmtId="0" fontId="29" fillId="2" borderId="34" xfId="0" applyNumberFormat="1" applyFont="1" applyFill="1" applyBorder="1" applyAlignment="1">
      <alignment horizontal="left"/>
    </xf>
    <xf numFmtId="0" fontId="27" fillId="2" borderId="33" xfId="0" applyNumberFormat="1" applyFont="1" applyFill="1" applyBorder="1" applyAlignment="1">
      <alignment horizontal="center" vertical="top"/>
    </xf>
    <xf numFmtId="0" fontId="27" fillId="2" borderId="34" xfId="0" applyNumberFormat="1" applyFont="1" applyFill="1" applyBorder="1" applyAlignment="1">
      <alignment horizontal="center" vertical="top"/>
    </xf>
    <xf numFmtId="0" fontId="29" fillId="2" borderId="39" xfId="0" applyNumberFormat="1" applyFont="1" applyFill="1" applyBorder="1" applyAlignment="1">
      <alignment horizontal="left"/>
    </xf>
    <xf numFmtId="0" fontId="29" fillId="2" borderId="40" xfId="0" applyNumberFormat="1" applyFont="1" applyFill="1" applyBorder="1" applyAlignment="1">
      <alignment horizontal="left"/>
    </xf>
    <xf numFmtId="0" fontId="29" fillId="2" borderId="41" xfId="0" applyNumberFormat="1" applyFont="1" applyFill="1" applyBorder="1" applyAlignment="1">
      <alignment horizontal="left"/>
    </xf>
    <xf numFmtId="0" fontId="27" fillId="2" borderId="3" xfId="0" applyNumberFormat="1" applyFont="1" applyFill="1" applyBorder="1" applyAlignment="1">
      <alignment horizontal="center" vertical="top"/>
    </xf>
    <xf numFmtId="0" fontId="0" fillId="0" borderId="1" xfId="0" applyBorder="1"/>
    <xf numFmtId="0" fontId="29" fillId="2" borderId="2" xfId="0" applyNumberFormat="1" applyFont="1" applyFill="1" applyBorder="1" applyAlignment="1">
      <alignment horizontal="center" wrapText="1"/>
    </xf>
    <xf numFmtId="0" fontId="35" fillId="0" borderId="2" xfId="0" applyFont="1" applyBorder="1"/>
    <xf numFmtId="0" fontId="0" fillId="0" borderId="2" xfId="0" applyBorder="1"/>
    <xf numFmtId="0" fontId="36" fillId="0" borderId="0" xfId="0" applyFont="1"/>
    <xf numFmtId="0" fontId="34" fillId="0" borderId="2" xfId="0" applyFont="1" applyBorder="1"/>
    <xf numFmtId="0" fontId="37" fillId="0" borderId="2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29" fillId="2" borderId="1" xfId="0" applyNumberFormat="1" applyFont="1" applyFill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/>
    </xf>
    <xf numFmtId="0" fontId="0" fillId="0" borderId="1" xfId="0" applyBorder="1" applyAlignment="1"/>
    <xf numFmtId="49" fontId="29" fillId="2" borderId="2" xfId="0" applyNumberFormat="1" applyFont="1" applyFill="1" applyBorder="1" applyAlignment="1">
      <alignment horizontal="left" wrapText="1"/>
    </xf>
    <xf numFmtId="0" fontId="26" fillId="2" borderId="1" xfId="0" applyNumberFormat="1" applyFont="1" applyFill="1" applyBorder="1" applyAlignment="1">
      <alignment horizontal="center" wrapText="1"/>
    </xf>
    <xf numFmtId="0" fontId="33" fillId="2" borderId="2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33" fillId="2" borderId="2" xfId="0" applyNumberFormat="1" applyFont="1" applyFill="1" applyBorder="1" applyAlignment="1">
      <alignment horizontal="center" wrapText="1"/>
    </xf>
    <xf numFmtId="0" fontId="33" fillId="2" borderId="1" xfId="0" applyNumberFormat="1" applyFont="1" applyFill="1" applyBorder="1" applyAlignment="1">
      <alignment horizontal="left" wrapText="1"/>
    </xf>
    <xf numFmtId="49" fontId="29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49" fontId="33" fillId="2" borderId="1" xfId="0" applyNumberFormat="1" applyFont="1" applyFill="1" applyBorder="1" applyAlignment="1">
      <alignment horizontal="left"/>
    </xf>
    <xf numFmtId="49" fontId="26" fillId="2" borderId="1" xfId="0" applyNumberFormat="1" applyFont="1" applyFill="1" applyBorder="1" applyAlignment="1">
      <alignment horizontal="left"/>
    </xf>
    <xf numFmtId="0" fontId="28" fillId="2" borderId="1" xfId="0" applyNumberFormat="1" applyFont="1" applyFill="1" applyBorder="1" applyAlignment="1">
      <alignment horizontal="center"/>
    </xf>
    <xf numFmtId="0" fontId="29" fillId="2" borderId="14" xfId="0" applyNumberFormat="1" applyFont="1" applyFill="1" applyBorder="1" applyAlignment="1">
      <alignment horizontal="center" vertical="center"/>
    </xf>
    <xf numFmtId="0" fontId="29" fillId="2" borderId="15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/>
    </xf>
    <xf numFmtId="0" fontId="29" fillId="2" borderId="3" xfId="0" applyNumberFormat="1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29" fillId="2" borderId="2" xfId="0" applyNumberFormat="1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horizontal="center" vertical="center" wrapText="1"/>
    </xf>
    <xf numFmtId="0" fontId="29" fillId="2" borderId="8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29" fillId="2" borderId="5" xfId="0" applyNumberFormat="1" applyFont="1" applyFill="1" applyBorder="1" applyAlignment="1">
      <alignment horizontal="center" vertical="center"/>
    </xf>
    <xf numFmtId="0" fontId="29" fillId="2" borderId="6" xfId="0" applyNumberFormat="1" applyFont="1" applyFill="1" applyBorder="1" applyAlignment="1">
      <alignment horizontal="center" vertical="center"/>
    </xf>
    <xf numFmtId="0" fontId="29" fillId="2" borderId="7" xfId="0" applyNumberFormat="1" applyFont="1" applyFill="1" applyBorder="1" applyAlignment="1">
      <alignment horizontal="center" vertical="center"/>
    </xf>
    <xf numFmtId="0" fontId="29" fillId="2" borderId="14" xfId="0" applyNumberFormat="1" applyFont="1" applyFill="1" applyBorder="1" applyAlignment="1">
      <alignment horizontal="center" vertical="center" wrapText="1"/>
    </xf>
    <xf numFmtId="0" fontId="29" fillId="2" borderId="19" xfId="0" applyNumberFormat="1" applyFont="1" applyFill="1" applyBorder="1" applyAlignment="1">
      <alignment horizontal="center" vertical="center" wrapText="1"/>
    </xf>
    <xf numFmtId="0" fontId="29" fillId="2" borderId="3" xfId="0" applyNumberFormat="1" applyFont="1" applyFill="1" applyBorder="1" applyAlignment="1">
      <alignment horizontal="center" vertical="center" wrapText="1"/>
    </xf>
    <xf numFmtId="0" fontId="29" fillId="2" borderId="10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29" fillId="2" borderId="11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>
      <alignment horizontal="center" vertical="center" wrapText="1"/>
    </xf>
    <xf numFmtId="0" fontId="29" fillId="2" borderId="12" xfId="0" applyNumberFormat="1" applyFont="1" applyFill="1" applyBorder="1" applyAlignment="1">
      <alignment horizontal="center" vertical="center" wrapText="1"/>
    </xf>
    <xf numFmtId="0" fontId="29" fillId="2" borderId="10" xfId="0" applyNumberFormat="1" applyFont="1" applyFill="1" applyBorder="1" applyAlignment="1">
      <alignment horizontal="center" vertical="center"/>
    </xf>
    <xf numFmtId="0" fontId="29" fillId="2" borderId="11" xfId="0" applyNumberFormat="1" applyFont="1" applyFill="1" applyBorder="1" applyAlignment="1">
      <alignment horizontal="center" vertical="center"/>
    </xf>
    <xf numFmtId="0" fontId="29" fillId="2" borderId="12" xfId="0" applyNumberFormat="1" applyFont="1" applyFill="1" applyBorder="1" applyAlignment="1">
      <alignment horizontal="center" vertical="center"/>
    </xf>
    <xf numFmtId="49" fontId="29" fillId="2" borderId="6" xfId="0" applyNumberFormat="1" applyFont="1" applyFill="1" applyBorder="1" applyAlignment="1">
      <alignment horizontal="center" vertical="top"/>
    </xf>
    <xf numFmtId="49" fontId="29" fillId="2" borderId="7" xfId="0" applyNumberFormat="1" applyFont="1" applyFill="1" applyBorder="1" applyAlignment="1">
      <alignment horizontal="center" vertical="top"/>
    </xf>
    <xf numFmtId="49" fontId="29" fillId="2" borderId="25" xfId="0" applyNumberFormat="1" applyFont="1" applyFill="1" applyBorder="1" applyAlignment="1">
      <alignment horizontal="center" vertical="top"/>
    </xf>
    <xf numFmtId="49" fontId="29" fillId="2" borderId="26" xfId="0" applyNumberFormat="1" applyFont="1" applyFill="1" applyBorder="1" applyAlignment="1">
      <alignment horizontal="center" vertical="top"/>
    </xf>
    <xf numFmtId="49" fontId="29" fillId="2" borderId="27" xfId="0" applyNumberFormat="1" applyFont="1" applyFill="1" applyBorder="1" applyAlignment="1">
      <alignment horizontal="center" vertical="top"/>
    </xf>
    <xf numFmtId="49" fontId="30" fillId="2" borderId="6" xfId="0" applyNumberFormat="1" applyFont="1" applyFill="1" applyBorder="1" applyAlignment="1">
      <alignment horizontal="center"/>
    </xf>
    <xf numFmtId="49" fontId="30" fillId="2" borderId="7" xfId="0" applyNumberFormat="1" applyFont="1" applyFill="1" applyBorder="1" applyAlignment="1">
      <alignment horizontal="center"/>
    </xf>
    <xf numFmtId="0" fontId="30" fillId="2" borderId="5" xfId="0" applyNumberFormat="1" applyFont="1" applyFill="1" applyBorder="1" applyAlignment="1">
      <alignment horizontal="left"/>
    </xf>
    <xf numFmtId="0" fontId="30" fillId="2" borderId="6" xfId="0" applyNumberFormat="1" applyFont="1" applyFill="1" applyBorder="1" applyAlignment="1">
      <alignment horizontal="left"/>
    </xf>
    <xf numFmtId="49" fontId="30" fillId="2" borderId="20" xfId="0" applyNumberFormat="1" applyFont="1" applyFill="1" applyBorder="1" applyAlignment="1">
      <alignment horizontal="center"/>
    </xf>
    <xf numFmtId="49" fontId="30" fillId="2" borderId="29" xfId="0" applyNumberFormat="1" applyFont="1" applyFill="1" applyBorder="1" applyAlignment="1">
      <alignment horizontal="center"/>
    </xf>
    <xf numFmtId="49" fontId="30" fillId="2" borderId="30" xfId="0" applyNumberFormat="1" applyFont="1" applyFill="1" applyBorder="1" applyAlignment="1">
      <alignment horizontal="center"/>
    </xf>
    <xf numFmtId="49" fontId="29" fillId="2" borderId="6" xfId="0" applyNumberFormat="1" applyFont="1" applyFill="1" applyBorder="1" applyAlignment="1">
      <alignment horizontal="center"/>
    </xf>
    <xf numFmtId="49" fontId="29" fillId="2" borderId="7" xfId="0" applyNumberFormat="1" applyFont="1" applyFill="1" applyBorder="1" applyAlignment="1">
      <alignment horizontal="center"/>
    </xf>
    <xf numFmtId="0" fontId="29" fillId="2" borderId="5" xfId="0" applyNumberFormat="1" applyFont="1" applyFill="1" applyBorder="1" applyAlignment="1">
      <alignment horizontal="left" wrapText="1" indent="1"/>
    </xf>
    <xf numFmtId="0" fontId="29" fillId="2" borderId="6" xfId="0" applyNumberFormat="1" applyFont="1" applyFill="1" applyBorder="1" applyAlignment="1">
      <alignment horizontal="left" indent="1"/>
    </xf>
    <xf numFmtId="49" fontId="29" fillId="2" borderId="23" xfId="0" applyNumberFormat="1" applyFont="1" applyFill="1" applyBorder="1" applyAlignment="1">
      <alignment horizontal="center"/>
    </xf>
    <xf numFmtId="0" fontId="29" fillId="2" borderId="1" xfId="0" applyNumberFormat="1" applyFont="1" applyFill="1" applyBorder="1" applyAlignment="1">
      <alignment horizontal="right"/>
    </xf>
    <xf numFmtId="49" fontId="29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5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27" fillId="2" borderId="37" xfId="0" applyNumberFormat="1" applyFont="1" applyFill="1" applyBorder="1" applyAlignment="1">
      <alignment horizontal="center" vertical="top"/>
    </xf>
    <xf numFmtId="0" fontId="27" fillId="2" borderId="3" xfId="0" applyNumberFormat="1" applyFont="1" applyFill="1" applyBorder="1" applyAlignment="1">
      <alignment horizontal="center" vertical="top"/>
    </xf>
    <xf numFmtId="0" fontId="27" fillId="2" borderId="38" xfId="0" applyNumberFormat="1" applyFont="1" applyFill="1" applyBorder="1" applyAlignment="1">
      <alignment horizontal="center" vertical="top"/>
    </xf>
    <xf numFmtId="0" fontId="29" fillId="2" borderId="2" xfId="0" applyNumberFormat="1" applyFont="1" applyFill="1" applyBorder="1" applyAlignment="1">
      <alignment horizontal="center"/>
    </xf>
    <xf numFmtId="0" fontId="29" fillId="2" borderId="36" xfId="0" applyNumberFormat="1" applyFont="1" applyFill="1" applyBorder="1" applyAlignment="1">
      <alignment horizontal="center"/>
    </xf>
    <xf numFmtId="0" fontId="29" fillId="2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right"/>
    </xf>
    <xf numFmtId="0" fontId="29" fillId="2" borderId="2" xfId="0" applyNumberFormat="1" applyFont="1" applyFill="1" applyBorder="1" applyAlignment="1">
      <alignment horizontal="right"/>
    </xf>
    <xf numFmtId="49" fontId="29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29" fillId="2" borderId="2" xfId="0" applyNumberFormat="1" applyFont="1" applyFill="1" applyBorder="1" applyAlignment="1">
      <alignment horizontal="left"/>
    </xf>
    <xf numFmtId="49" fontId="29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0" fontId="27" fillId="2" borderId="1" xfId="0" applyNumberFormat="1" applyFont="1" applyFill="1" applyBorder="1" applyAlignment="1">
      <alignment horizontal="center" vertical="top"/>
    </xf>
    <xf numFmtId="0" fontId="29" fillId="2" borderId="1" xfId="0" applyNumberFormat="1" applyFont="1" applyFill="1" applyBorder="1" applyAlignment="1">
      <alignment horizontal="center"/>
    </xf>
    <xf numFmtId="0" fontId="36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3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7" fillId="0" borderId="2" xfId="0" applyFont="1" applyBorder="1" applyAlignment="1">
      <alignment horizontal="center" wrapText="1"/>
    </xf>
    <xf numFmtId="0" fontId="36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3" fontId="6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/>
    <xf numFmtId="0" fontId="0" fillId="0" borderId="7" xfId="0" applyBorder="1" applyAlignment="1"/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3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43" fontId="6" fillId="0" borderId="5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2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3" fontId="23" fillId="0" borderId="5" xfId="1" applyFont="1" applyBorder="1" applyAlignment="1">
      <alignment horizontal="center" vertical="center" wrapText="1"/>
    </xf>
    <xf numFmtId="43" fontId="23" fillId="0" borderId="6" xfId="1" applyFont="1" applyBorder="1" applyAlignment="1">
      <alignment horizontal="center" vertical="center" wrapText="1"/>
    </xf>
    <xf numFmtId="43" fontId="23" fillId="0" borderId="7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3" fontId="6" fillId="2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5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43" fontId="12" fillId="2" borderId="5" xfId="1" applyFont="1" applyFill="1" applyBorder="1" applyAlignment="1">
      <alignment horizontal="center" vertical="center"/>
    </xf>
    <xf numFmtId="43" fontId="12" fillId="2" borderId="6" xfId="1" applyFont="1" applyFill="1" applyBorder="1" applyAlignment="1">
      <alignment horizontal="center" vertical="center"/>
    </xf>
    <xf numFmtId="43" fontId="12" fillId="2" borderId="7" xfId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3" fontId="12" fillId="0" borderId="5" xfId="1" applyFont="1" applyBorder="1" applyAlignment="1">
      <alignment horizontal="center" vertical="center"/>
    </xf>
    <xf numFmtId="43" fontId="12" fillId="0" borderId="6" xfId="1" applyFont="1" applyBorder="1" applyAlignment="1">
      <alignment horizontal="center" vertical="center"/>
    </xf>
    <xf numFmtId="43" fontId="12" fillId="0" borderId="7" xfId="1" applyFont="1" applyBorder="1" applyAlignment="1">
      <alignment horizontal="center" vertical="center"/>
    </xf>
    <xf numFmtId="43" fontId="9" fillId="2" borderId="5" xfId="1" applyFont="1" applyFill="1" applyBorder="1" applyAlignment="1">
      <alignment vertical="center"/>
    </xf>
    <xf numFmtId="43" fontId="9" fillId="2" borderId="6" xfId="1" applyFont="1" applyFill="1" applyBorder="1" applyAlignment="1">
      <alignment vertical="center"/>
    </xf>
    <xf numFmtId="43" fontId="9" fillId="2" borderId="7" xfId="1" applyFont="1" applyFill="1" applyBorder="1" applyAlignment="1">
      <alignment vertical="center"/>
    </xf>
    <xf numFmtId="43" fontId="9" fillId="2" borderId="5" xfId="1" applyFont="1" applyFill="1" applyBorder="1" applyAlignment="1">
      <alignment horizontal="center" vertical="center"/>
    </xf>
    <xf numFmtId="43" fontId="9" fillId="2" borderId="6" xfId="1" applyFont="1" applyFill="1" applyBorder="1" applyAlignment="1">
      <alignment horizontal="center" vertical="center"/>
    </xf>
    <xf numFmtId="43" fontId="9" fillId="2" borderId="7" xfId="1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left" vertical="center" wrapText="1"/>
    </xf>
    <xf numFmtId="165" fontId="12" fillId="0" borderId="5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164" fontId="12" fillId="0" borderId="5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3" fontId="12" fillId="2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12" fillId="0" borderId="5" xfId="0" applyNumberFormat="1" applyFont="1" applyBorder="1" applyAlignment="1">
      <alignment horizontal="center" vertical="top"/>
    </xf>
    <xf numFmtId="49" fontId="12" fillId="0" borderId="6" xfId="0" applyNumberFormat="1" applyFont="1" applyBorder="1" applyAlignment="1">
      <alignment horizontal="center" vertical="top"/>
    </xf>
    <xf numFmtId="49" fontId="12" fillId="0" borderId="7" xfId="0" applyNumberFormat="1" applyFont="1" applyBorder="1" applyAlignment="1">
      <alignment horizontal="center" vertical="top"/>
    </xf>
    <xf numFmtId="0" fontId="12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left" vertical="top" wrapText="1"/>
    </xf>
    <xf numFmtId="4" fontId="12" fillId="2" borderId="5" xfId="0" applyNumberFormat="1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top"/>
    </xf>
    <xf numFmtId="49" fontId="12" fillId="2" borderId="6" xfId="0" applyNumberFormat="1" applyFont="1" applyFill="1" applyBorder="1" applyAlignment="1">
      <alignment horizontal="center" vertical="top"/>
    </xf>
    <xf numFmtId="49" fontId="12" fillId="2" borderId="7" xfId="0" applyNumberFormat="1" applyFont="1" applyFill="1" applyBorder="1" applyAlignment="1">
      <alignment horizontal="center" vertical="top"/>
    </xf>
    <xf numFmtId="49" fontId="12" fillId="0" borderId="4" xfId="0" applyNumberFormat="1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49" fontId="12" fillId="0" borderId="10" xfId="0" applyNumberFormat="1" applyFont="1" applyBorder="1" applyAlignment="1">
      <alignment horizontal="center" vertical="top"/>
    </xf>
    <xf numFmtId="49" fontId="12" fillId="0" borderId="9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top"/>
    </xf>
    <xf numFmtId="49" fontId="12" fillId="0" borderId="12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43" fontId="12" fillId="0" borderId="5" xfId="0" applyNumberFormat="1" applyFont="1" applyBorder="1" applyAlignment="1">
      <alignment horizontal="center" vertical="center"/>
    </xf>
    <xf numFmtId="10" fontId="12" fillId="2" borderId="5" xfId="0" applyNumberFormat="1" applyFont="1" applyFill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left" vertical="center" wrapText="1"/>
    </xf>
    <xf numFmtId="0" fontId="12" fillId="2" borderId="7" xfId="0" applyNumberFormat="1" applyFont="1" applyFill="1" applyBorder="1" applyAlignment="1">
      <alignment horizontal="left" vertical="center" wrapText="1"/>
    </xf>
    <xf numFmtId="9" fontId="12" fillId="0" borderId="5" xfId="2" applyFont="1" applyBorder="1" applyAlignment="1">
      <alignment horizontal="center" vertical="center"/>
    </xf>
    <xf numFmtId="9" fontId="12" fillId="0" borderId="6" xfId="2" applyFont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center" wrapText="1"/>
    </xf>
    <xf numFmtId="43" fontId="12" fillId="2" borderId="5" xfId="1" applyFont="1" applyFill="1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top"/>
    </xf>
    <xf numFmtId="0" fontId="12" fillId="0" borderId="6" xfId="0" applyNumberFormat="1" applyFont="1" applyBorder="1" applyAlignment="1">
      <alignment horizontal="center" vertical="top"/>
    </xf>
    <xf numFmtId="0" fontId="12" fillId="0" borderId="7" xfId="0" applyNumberFormat="1" applyFont="1" applyBorder="1" applyAlignment="1">
      <alignment horizontal="center" vertical="top"/>
    </xf>
    <xf numFmtId="166" fontId="12" fillId="0" borderId="5" xfId="3" applyNumberFormat="1" applyFont="1" applyBorder="1" applyAlignment="1">
      <alignment horizontal="center" vertical="top"/>
    </xf>
    <xf numFmtId="166" fontId="12" fillId="0" borderId="6" xfId="3" applyNumberFormat="1" applyFont="1" applyBorder="1" applyAlignment="1">
      <alignment horizontal="center" vertical="top"/>
    </xf>
    <xf numFmtId="166" fontId="12" fillId="0" borderId="7" xfId="3" applyNumberFormat="1" applyFont="1" applyBorder="1" applyAlignment="1">
      <alignment horizontal="center" vertical="top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top"/>
    </xf>
    <xf numFmtId="0" fontId="12" fillId="2" borderId="6" xfId="0" applyNumberFormat="1" applyFont="1" applyFill="1" applyBorder="1" applyAlignment="1">
      <alignment horizontal="center" vertical="top"/>
    </xf>
    <xf numFmtId="0" fontId="12" fillId="2" borderId="7" xfId="0" applyNumberFormat="1" applyFont="1" applyFill="1" applyBorder="1" applyAlignment="1">
      <alignment horizontal="center" vertical="top"/>
    </xf>
    <xf numFmtId="0" fontId="12" fillId="2" borderId="13" xfId="0" applyNumberFormat="1" applyFont="1" applyFill="1" applyBorder="1" applyAlignment="1">
      <alignment horizontal="center" vertical="center"/>
    </xf>
    <xf numFmtId="43" fontId="12" fillId="0" borderId="5" xfId="1" applyFont="1" applyBorder="1" applyAlignment="1">
      <alignment vertical="center" wrapText="1"/>
    </xf>
    <xf numFmtId="43" fontId="12" fillId="2" borderId="5" xfId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3" fillId="2" borderId="2" xfId="0" applyNumberFormat="1" applyFont="1" applyFill="1" applyBorder="1"/>
    <xf numFmtId="49" fontId="12" fillId="2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43" fontId="0" fillId="0" borderId="6" xfId="1" applyFont="1" applyBorder="1" applyAlignment="1">
      <alignment vertical="center" wrapText="1"/>
    </xf>
    <xf numFmtId="43" fontId="0" fillId="0" borderId="7" xfId="1" applyFont="1" applyBorder="1" applyAlignment="1">
      <alignment vertical="center" wrapText="1"/>
    </xf>
    <xf numFmtId="43" fontId="18" fillId="2" borderId="5" xfId="1" applyFont="1" applyFill="1" applyBorder="1" applyAlignment="1">
      <alignment horizontal="center" vertical="center" wrapText="1"/>
    </xf>
    <xf numFmtId="43" fontId="19" fillId="0" borderId="6" xfId="1" applyFont="1" applyBorder="1" applyAlignment="1">
      <alignment horizontal="center" vertical="center" wrapText="1"/>
    </xf>
    <xf numFmtId="43" fontId="19" fillId="0" borderId="7" xfId="1" applyFont="1" applyBorder="1" applyAlignment="1">
      <alignment horizontal="center" vertical="center" wrapText="1"/>
    </xf>
    <xf numFmtId="43" fontId="16" fillId="2" borderId="5" xfId="1" applyFont="1" applyFill="1" applyBorder="1" applyAlignment="1">
      <alignment horizontal="center" vertical="center" wrapText="1"/>
    </xf>
    <xf numFmtId="43" fontId="17" fillId="0" borderId="6" xfId="1" applyFont="1" applyBorder="1" applyAlignment="1">
      <alignment horizontal="center" vertical="center" wrapText="1"/>
    </xf>
    <xf numFmtId="43" fontId="17" fillId="0" borderId="7" xfId="1" applyFont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43" fontId="12" fillId="2" borderId="5" xfId="1" applyNumberFormat="1" applyFont="1" applyFill="1" applyBorder="1" applyAlignment="1">
      <alignment vertical="center" wrapText="1"/>
    </xf>
    <xf numFmtId="43" fontId="0" fillId="0" borderId="6" xfId="1" applyNumberFormat="1" applyFont="1" applyBorder="1" applyAlignment="1">
      <alignment vertical="center" wrapText="1"/>
    </xf>
    <xf numFmtId="43" fontId="0" fillId="0" borderId="7" xfId="1" applyNumberFormat="1" applyFont="1" applyBorder="1" applyAlignment="1">
      <alignment vertical="center" wrapText="1"/>
    </xf>
  </cellXfs>
  <cellStyles count="4">
    <cellStyle name="Денежный" xfId="3" builtinId="4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78D0-6CF7-46F6-BDBE-19C36719601D}">
  <dimension ref="A1:O100"/>
  <sheetViews>
    <sheetView tabSelected="1" topLeftCell="A43" workbookViewId="0">
      <selection activeCell="A63" sqref="A63"/>
    </sheetView>
  </sheetViews>
  <sheetFormatPr defaultRowHeight="15" x14ac:dyDescent="0.25"/>
  <cols>
    <col min="1" max="1" width="37.5703125" customWidth="1"/>
    <col min="2" max="2" width="7.42578125" customWidth="1"/>
    <col min="4" max="4" width="7.42578125" customWidth="1"/>
    <col min="5" max="5" width="11.85546875" customWidth="1"/>
    <col min="6" max="6" width="11.7109375" customWidth="1"/>
    <col min="7" max="7" width="6.140625" customWidth="1"/>
    <col min="8" max="9" width="6.42578125" customWidth="1"/>
    <col min="10" max="10" width="7" customWidth="1"/>
    <col min="11" max="11" width="10.140625" customWidth="1"/>
    <col min="12" max="12" width="11.7109375" customWidth="1"/>
    <col min="13" max="13" width="11.85546875" customWidth="1"/>
    <col min="14" max="14" width="11.7109375" customWidth="1"/>
    <col min="15" max="15" width="13" customWidth="1"/>
  </cols>
  <sheetData>
    <row r="1" spans="1:15" x14ac:dyDescent="0.25">
      <c r="A1" s="76" t="s">
        <v>486</v>
      </c>
    </row>
    <row r="2" spans="1:15" x14ac:dyDescent="0.25">
      <c r="A2" s="76" t="s">
        <v>435</v>
      </c>
      <c r="N2" s="105" t="s">
        <v>272</v>
      </c>
      <c r="O2" s="105"/>
    </row>
    <row r="3" spans="1:15" x14ac:dyDescent="0.25">
      <c r="A3" s="77" t="s">
        <v>436</v>
      </c>
      <c r="N3" s="106" t="s">
        <v>487</v>
      </c>
      <c r="O3" s="106"/>
    </row>
    <row r="4" spans="1:15" ht="15" customHeight="1" x14ac:dyDescent="0.25">
      <c r="A4" s="77" t="s">
        <v>437</v>
      </c>
      <c r="N4" s="107" t="s">
        <v>273</v>
      </c>
      <c r="O4" s="107"/>
    </row>
    <row r="5" spans="1:15" ht="15" customHeight="1" x14ac:dyDescent="0.25">
      <c r="A5" s="77" t="s">
        <v>438</v>
      </c>
      <c r="N5" s="108" t="s">
        <v>488</v>
      </c>
      <c r="O5" s="108"/>
    </row>
    <row r="6" spans="1:15" ht="15" customHeight="1" x14ac:dyDescent="0.25">
      <c r="A6" s="77" t="s">
        <v>439</v>
      </c>
      <c r="N6" s="107" t="s">
        <v>274</v>
      </c>
      <c r="O6" s="107"/>
    </row>
    <row r="7" spans="1:15" ht="16.5" customHeight="1" x14ac:dyDescent="0.25">
      <c r="N7" s="109" t="s">
        <v>489</v>
      </c>
      <c r="O7" s="109"/>
    </row>
    <row r="8" spans="1:15" x14ac:dyDescent="0.25">
      <c r="N8" s="47" t="s">
        <v>275</v>
      </c>
      <c r="O8" s="48" t="s">
        <v>0</v>
      </c>
    </row>
    <row r="9" spans="1:15" x14ac:dyDescent="0.25">
      <c r="N9" s="112" t="s">
        <v>499</v>
      </c>
      <c r="O9" s="113"/>
    </row>
    <row r="11" spans="1:15" x14ac:dyDescent="0.25">
      <c r="A11" s="114" t="s">
        <v>276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49"/>
    </row>
    <row r="12" spans="1:15" x14ac:dyDescent="0.25">
      <c r="A12" s="114" t="s">
        <v>277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5" t="s">
        <v>278</v>
      </c>
    </row>
    <row r="13" spans="1:15" ht="15.75" thickBot="1" x14ac:dyDescent="0.3">
      <c r="O13" s="116"/>
    </row>
    <row r="14" spans="1:15" x14ac:dyDescent="0.25">
      <c r="B14" s="110" t="s">
        <v>279</v>
      </c>
      <c r="C14" s="110"/>
      <c r="D14" s="110"/>
      <c r="E14" s="111"/>
      <c r="F14" s="111"/>
      <c r="G14" s="111"/>
      <c r="H14" s="111"/>
      <c r="I14" s="111"/>
      <c r="N14" s="50" t="s">
        <v>280</v>
      </c>
      <c r="O14" s="51" t="s">
        <v>281</v>
      </c>
    </row>
    <row r="15" spans="1:15" x14ac:dyDescent="0.25">
      <c r="A15" s="52" t="s">
        <v>282</v>
      </c>
      <c r="N15" s="50" t="s">
        <v>283</v>
      </c>
      <c r="O15" s="53" t="s">
        <v>284</v>
      </c>
    </row>
    <row r="16" spans="1:15" x14ac:dyDescent="0.25">
      <c r="A16" s="52" t="s">
        <v>285</v>
      </c>
      <c r="B16" s="104" t="s">
        <v>286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N16" s="50" t="s">
        <v>287</v>
      </c>
      <c r="O16" s="53" t="s">
        <v>288</v>
      </c>
    </row>
    <row r="17" spans="1:15" x14ac:dyDescent="0.25">
      <c r="N17" s="50" t="s">
        <v>283</v>
      </c>
      <c r="O17" s="53" t="s">
        <v>289</v>
      </c>
    </row>
    <row r="18" spans="1:15" x14ac:dyDescent="0.25">
      <c r="N18" s="50" t="s">
        <v>290</v>
      </c>
      <c r="O18" s="53" t="s">
        <v>291</v>
      </c>
    </row>
    <row r="19" spans="1:15" x14ac:dyDescent="0.25">
      <c r="A19" s="52" t="s">
        <v>292</v>
      </c>
      <c r="B19" s="104" t="s">
        <v>293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50" t="s">
        <v>294</v>
      </c>
      <c r="O19" s="53" t="s">
        <v>295</v>
      </c>
    </row>
    <row r="20" spans="1:15" ht="15.75" thickBot="1" x14ac:dyDescent="0.3">
      <c r="A20" s="52" t="s">
        <v>296</v>
      </c>
      <c r="N20" s="50" t="s">
        <v>297</v>
      </c>
      <c r="O20" s="54" t="s">
        <v>298</v>
      </c>
    </row>
    <row r="22" spans="1:15" x14ac:dyDescent="0.25">
      <c r="A22" s="117" t="s">
        <v>299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</row>
    <row r="24" spans="1:15" x14ac:dyDescent="0.25">
      <c r="A24" s="118" t="s">
        <v>1</v>
      </c>
      <c r="B24" s="121" t="s">
        <v>300</v>
      </c>
      <c r="C24" s="121" t="s">
        <v>301</v>
      </c>
      <c r="D24" s="121" t="s">
        <v>302</v>
      </c>
      <c r="E24" s="121" t="s">
        <v>303</v>
      </c>
      <c r="F24" s="121" t="s">
        <v>304</v>
      </c>
      <c r="G24" s="121" t="s">
        <v>305</v>
      </c>
      <c r="H24" s="121" t="s">
        <v>306</v>
      </c>
      <c r="I24" s="121" t="s">
        <v>307</v>
      </c>
      <c r="J24" s="121" t="s">
        <v>308</v>
      </c>
      <c r="K24" s="121" t="s">
        <v>309</v>
      </c>
      <c r="L24" s="124" t="s">
        <v>310</v>
      </c>
      <c r="M24" s="125"/>
      <c r="N24" s="125"/>
      <c r="O24" s="126"/>
    </row>
    <row r="25" spans="1:15" x14ac:dyDescent="0.25">
      <c r="A25" s="119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55" t="s">
        <v>311</v>
      </c>
      <c r="M25" s="55" t="s">
        <v>312</v>
      </c>
      <c r="N25" s="55" t="s">
        <v>313</v>
      </c>
      <c r="O25" s="127" t="s">
        <v>314</v>
      </c>
    </row>
    <row r="26" spans="1:15" ht="33.75" x14ac:dyDescent="0.25">
      <c r="A26" s="12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56" t="s">
        <v>315</v>
      </c>
      <c r="M26" s="56" t="s">
        <v>316</v>
      </c>
      <c r="N26" s="56" t="s">
        <v>317</v>
      </c>
      <c r="O26" s="128"/>
    </row>
    <row r="27" spans="1:15" ht="15.75" thickBot="1" x14ac:dyDescent="0.3">
      <c r="A27" s="57" t="s">
        <v>2</v>
      </c>
      <c r="B27" s="58" t="s">
        <v>3</v>
      </c>
      <c r="C27" s="58" t="s">
        <v>4</v>
      </c>
      <c r="D27" s="58" t="s">
        <v>5</v>
      </c>
      <c r="E27" s="58" t="s">
        <v>6</v>
      </c>
      <c r="F27" s="58" t="s">
        <v>7</v>
      </c>
      <c r="G27" s="58" t="s">
        <v>7</v>
      </c>
      <c r="H27" s="58" t="s">
        <v>7</v>
      </c>
      <c r="I27" s="58" t="s">
        <v>7</v>
      </c>
      <c r="J27" s="58" t="s">
        <v>7</v>
      </c>
      <c r="K27" s="58" t="s">
        <v>7</v>
      </c>
      <c r="L27" s="58" t="s">
        <v>8</v>
      </c>
      <c r="M27" s="58" t="s">
        <v>9</v>
      </c>
      <c r="N27" s="58" t="s">
        <v>263</v>
      </c>
      <c r="O27" s="59" t="s">
        <v>318</v>
      </c>
    </row>
    <row r="28" spans="1:15" ht="24" customHeight="1" x14ac:dyDescent="0.25">
      <c r="A28" s="60" t="s">
        <v>319</v>
      </c>
      <c r="B28" s="61" t="s">
        <v>320</v>
      </c>
      <c r="C28" s="62" t="s">
        <v>321</v>
      </c>
      <c r="D28" s="62" t="s">
        <v>321</v>
      </c>
      <c r="E28" s="62" t="s">
        <v>321</v>
      </c>
      <c r="F28" s="62" t="s">
        <v>321</v>
      </c>
      <c r="G28" s="62" t="s">
        <v>321</v>
      </c>
      <c r="H28" s="62" t="s">
        <v>321</v>
      </c>
      <c r="I28" s="62" t="s">
        <v>321</v>
      </c>
      <c r="J28" s="62" t="s">
        <v>321</v>
      </c>
      <c r="K28" s="62" t="s">
        <v>321</v>
      </c>
      <c r="L28" s="63">
        <v>1218346.31</v>
      </c>
      <c r="M28" s="63"/>
      <c r="N28" s="63"/>
      <c r="O28" s="64"/>
    </row>
    <row r="29" spans="1:15" ht="25.5" customHeight="1" x14ac:dyDescent="0.25">
      <c r="A29" s="60" t="s">
        <v>322</v>
      </c>
      <c r="B29" s="65" t="s">
        <v>323</v>
      </c>
      <c r="C29" s="66" t="s">
        <v>321</v>
      </c>
      <c r="D29" s="66" t="s">
        <v>321</v>
      </c>
      <c r="E29" s="66" t="s">
        <v>321</v>
      </c>
      <c r="F29" s="66" t="s">
        <v>321</v>
      </c>
      <c r="G29" s="66" t="s">
        <v>321</v>
      </c>
      <c r="H29" s="66" t="s">
        <v>321</v>
      </c>
      <c r="I29" s="66" t="s">
        <v>321</v>
      </c>
      <c r="J29" s="66" t="s">
        <v>321</v>
      </c>
      <c r="K29" s="66" t="s">
        <v>321</v>
      </c>
      <c r="L29" s="67"/>
      <c r="M29" s="67"/>
      <c r="N29" s="67"/>
      <c r="O29" s="68"/>
    </row>
    <row r="30" spans="1:15" ht="23.25" x14ac:dyDescent="0.25">
      <c r="A30" s="69" t="s">
        <v>324</v>
      </c>
      <c r="B30" s="70" t="s">
        <v>325</v>
      </c>
      <c r="C30" s="71" t="s">
        <v>326</v>
      </c>
      <c r="D30" s="72" t="s">
        <v>326</v>
      </c>
      <c r="E30" s="72" t="s">
        <v>327</v>
      </c>
      <c r="F30" s="72" t="s">
        <v>328</v>
      </c>
      <c r="G30" s="72" t="s">
        <v>329</v>
      </c>
      <c r="H30" s="72" t="s">
        <v>326</v>
      </c>
      <c r="I30" s="72" t="s">
        <v>326</v>
      </c>
      <c r="J30" s="72" t="s">
        <v>330</v>
      </c>
      <c r="K30" s="72" t="s">
        <v>331</v>
      </c>
      <c r="L30" s="67">
        <v>122945500</v>
      </c>
      <c r="M30" s="67">
        <v>122945500</v>
      </c>
      <c r="N30" s="67">
        <v>122945500</v>
      </c>
      <c r="O30" s="68"/>
    </row>
    <row r="31" spans="1:15" ht="27.75" customHeight="1" x14ac:dyDescent="0.25">
      <c r="A31" s="73" t="s">
        <v>445</v>
      </c>
      <c r="B31" s="74" t="s">
        <v>332</v>
      </c>
      <c r="C31" s="72" t="s">
        <v>333</v>
      </c>
      <c r="D31" s="72" t="s">
        <v>326</v>
      </c>
      <c r="E31" s="72" t="s">
        <v>327</v>
      </c>
      <c r="F31" s="72" t="s">
        <v>328</v>
      </c>
      <c r="G31" s="72" t="s">
        <v>329</v>
      </c>
      <c r="H31" s="72" t="s">
        <v>326</v>
      </c>
      <c r="I31" s="72" t="s">
        <v>333</v>
      </c>
      <c r="J31" s="72" t="s">
        <v>330</v>
      </c>
      <c r="K31" s="72" t="s">
        <v>331</v>
      </c>
      <c r="L31" s="75">
        <v>122945500</v>
      </c>
      <c r="M31" s="75">
        <v>122945500</v>
      </c>
      <c r="N31" s="75">
        <v>122945500</v>
      </c>
      <c r="O31" s="68"/>
    </row>
    <row r="32" spans="1:15" ht="24" customHeight="1" x14ac:dyDescent="0.25">
      <c r="A32" s="73" t="s">
        <v>334</v>
      </c>
      <c r="B32" s="74"/>
      <c r="C32" s="72" t="s">
        <v>333</v>
      </c>
      <c r="D32" s="72" t="s">
        <v>335</v>
      </c>
      <c r="E32" s="72" t="s">
        <v>327</v>
      </c>
      <c r="F32" s="72" t="s">
        <v>336</v>
      </c>
      <c r="G32" s="72" t="s">
        <v>3</v>
      </c>
      <c r="H32" s="72" t="s">
        <v>335</v>
      </c>
      <c r="I32" s="72" t="s">
        <v>333</v>
      </c>
      <c r="J32" s="72" t="s">
        <v>330</v>
      </c>
      <c r="K32" s="72" t="s">
        <v>331</v>
      </c>
      <c r="L32" s="75">
        <v>9000000</v>
      </c>
      <c r="M32" s="75">
        <v>9000000</v>
      </c>
      <c r="N32" s="75">
        <v>9000000</v>
      </c>
      <c r="O32" s="68"/>
    </row>
    <row r="33" spans="1:15" ht="24.75" customHeight="1" x14ac:dyDescent="0.25">
      <c r="A33" s="73" t="s">
        <v>334</v>
      </c>
      <c r="B33" s="74"/>
      <c r="C33" s="72" t="s">
        <v>333</v>
      </c>
      <c r="D33" s="72" t="s">
        <v>335</v>
      </c>
      <c r="E33" s="72" t="s">
        <v>327</v>
      </c>
      <c r="F33" s="72" t="s">
        <v>337</v>
      </c>
      <c r="G33" s="72" t="s">
        <v>3</v>
      </c>
      <c r="H33" s="72" t="s">
        <v>335</v>
      </c>
      <c r="I33" s="72" t="s">
        <v>333</v>
      </c>
      <c r="J33" s="72" t="s">
        <v>330</v>
      </c>
      <c r="K33" s="72" t="s">
        <v>331</v>
      </c>
      <c r="L33" s="75">
        <v>800000</v>
      </c>
      <c r="M33" s="75">
        <v>800000</v>
      </c>
      <c r="N33" s="75">
        <v>800000</v>
      </c>
      <c r="O33" s="68"/>
    </row>
    <row r="34" spans="1:15" ht="29.25" customHeight="1" x14ac:dyDescent="0.25">
      <c r="A34" s="73" t="s">
        <v>338</v>
      </c>
      <c r="B34" s="74"/>
      <c r="C34" s="72" t="s">
        <v>333</v>
      </c>
      <c r="D34" s="72" t="s">
        <v>339</v>
      </c>
      <c r="E34" s="72" t="s">
        <v>327</v>
      </c>
      <c r="F34" s="72" t="s">
        <v>340</v>
      </c>
      <c r="G34" s="72" t="s">
        <v>3</v>
      </c>
      <c r="H34" s="72" t="s">
        <v>339</v>
      </c>
      <c r="I34" s="72" t="s">
        <v>333</v>
      </c>
      <c r="J34" s="72" t="s">
        <v>330</v>
      </c>
      <c r="K34" s="72" t="s">
        <v>331</v>
      </c>
      <c r="L34" s="75">
        <v>800000</v>
      </c>
      <c r="M34" s="75">
        <v>800000</v>
      </c>
      <c r="N34" s="75">
        <v>800000</v>
      </c>
      <c r="O34" s="68"/>
    </row>
    <row r="35" spans="1:15" ht="46.5" customHeight="1" x14ac:dyDescent="0.25">
      <c r="A35" s="73" t="s">
        <v>341</v>
      </c>
      <c r="B35" s="74" t="s">
        <v>342</v>
      </c>
      <c r="C35" s="72" t="s">
        <v>333</v>
      </c>
      <c r="D35" s="72" t="s">
        <v>335</v>
      </c>
      <c r="E35" s="72" t="s">
        <v>327</v>
      </c>
      <c r="F35" s="72" t="s">
        <v>328</v>
      </c>
      <c r="G35" s="72" t="s">
        <v>5</v>
      </c>
      <c r="H35" s="72" t="s">
        <v>335</v>
      </c>
      <c r="I35" s="72" t="s">
        <v>333</v>
      </c>
      <c r="J35" s="72" t="s">
        <v>330</v>
      </c>
      <c r="K35" s="72" t="s">
        <v>331</v>
      </c>
      <c r="L35" s="75">
        <v>112345500</v>
      </c>
      <c r="M35" s="75">
        <v>112345500</v>
      </c>
      <c r="N35" s="75">
        <v>112345500</v>
      </c>
      <c r="O35" s="68"/>
    </row>
    <row r="36" spans="1:15" ht="59.25" customHeight="1" x14ac:dyDescent="0.25">
      <c r="A36" s="73" t="s">
        <v>446</v>
      </c>
      <c r="B36" s="74" t="s">
        <v>342</v>
      </c>
      <c r="C36" s="72" t="s">
        <v>333</v>
      </c>
      <c r="D36" s="72" t="s">
        <v>335</v>
      </c>
      <c r="E36" s="72" t="s">
        <v>343</v>
      </c>
      <c r="F36" s="72" t="s">
        <v>344</v>
      </c>
      <c r="G36" s="72" t="s">
        <v>5</v>
      </c>
      <c r="H36" s="72" t="s">
        <v>335</v>
      </c>
      <c r="I36" s="72" t="s">
        <v>333</v>
      </c>
      <c r="J36" s="72" t="s">
        <v>330</v>
      </c>
      <c r="K36" s="72" t="s">
        <v>331</v>
      </c>
      <c r="L36" s="75">
        <v>21084200</v>
      </c>
      <c r="M36" s="75">
        <v>21084200</v>
      </c>
      <c r="N36" s="75">
        <v>21084200</v>
      </c>
      <c r="O36" s="68"/>
    </row>
    <row r="37" spans="1:15" ht="60.75" customHeight="1" x14ac:dyDescent="0.25">
      <c r="A37" s="73" t="s">
        <v>446</v>
      </c>
      <c r="B37" s="74" t="s">
        <v>342</v>
      </c>
      <c r="C37" s="72" t="s">
        <v>333</v>
      </c>
      <c r="D37" s="72" t="s">
        <v>335</v>
      </c>
      <c r="E37" s="72" t="s">
        <v>345</v>
      </c>
      <c r="F37" s="72" t="s">
        <v>346</v>
      </c>
      <c r="G37" s="72" t="s">
        <v>5</v>
      </c>
      <c r="H37" s="72" t="s">
        <v>335</v>
      </c>
      <c r="I37" s="72" t="s">
        <v>333</v>
      </c>
      <c r="J37" s="72" t="s">
        <v>330</v>
      </c>
      <c r="K37" s="72" t="s">
        <v>331</v>
      </c>
      <c r="L37" s="75">
        <v>72556700</v>
      </c>
      <c r="M37" s="75">
        <v>72556700</v>
      </c>
      <c r="N37" s="75">
        <v>72556700</v>
      </c>
      <c r="O37" s="68"/>
    </row>
    <row r="38" spans="1:15" ht="59.25" customHeight="1" x14ac:dyDescent="0.25">
      <c r="A38" s="73" t="s">
        <v>446</v>
      </c>
      <c r="B38" s="74" t="s">
        <v>342</v>
      </c>
      <c r="C38" s="72" t="s">
        <v>333</v>
      </c>
      <c r="D38" s="72" t="s">
        <v>335</v>
      </c>
      <c r="E38" s="72" t="s">
        <v>347</v>
      </c>
      <c r="F38" s="72" t="s">
        <v>346</v>
      </c>
      <c r="G38" s="72" t="s">
        <v>5</v>
      </c>
      <c r="H38" s="72" t="s">
        <v>335</v>
      </c>
      <c r="I38" s="72" t="s">
        <v>333</v>
      </c>
      <c r="J38" s="72" t="s">
        <v>330</v>
      </c>
      <c r="K38" s="72" t="s">
        <v>331</v>
      </c>
      <c r="L38" s="75">
        <v>18704600</v>
      </c>
      <c r="M38" s="75">
        <v>18704600</v>
      </c>
      <c r="N38" s="75">
        <v>18704600</v>
      </c>
      <c r="O38" s="68"/>
    </row>
    <row r="39" spans="1:15" ht="25.5" customHeight="1" x14ac:dyDescent="0.25">
      <c r="A39" s="69" t="s">
        <v>348</v>
      </c>
      <c r="B39" s="70" t="s">
        <v>349</v>
      </c>
      <c r="C39" s="71" t="s">
        <v>326</v>
      </c>
      <c r="D39" s="72" t="s">
        <v>326</v>
      </c>
      <c r="E39" s="72" t="s">
        <v>327</v>
      </c>
      <c r="F39" s="72" t="s">
        <v>328</v>
      </c>
      <c r="G39" s="72" t="s">
        <v>329</v>
      </c>
      <c r="H39" s="72" t="s">
        <v>326</v>
      </c>
      <c r="I39" s="72" t="s">
        <v>326</v>
      </c>
      <c r="J39" s="72" t="s">
        <v>330</v>
      </c>
      <c r="K39" s="72" t="s">
        <v>331</v>
      </c>
      <c r="L39" s="67"/>
      <c r="M39" s="67"/>
      <c r="N39" s="67"/>
      <c r="O39" s="68"/>
    </row>
    <row r="40" spans="1:15" ht="29.25" customHeight="1" x14ac:dyDescent="0.25">
      <c r="A40" s="69" t="s">
        <v>350</v>
      </c>
      <c r="B40" s="70" t="s">
        <v>351</v>
      </c>
      <c r="C40" s="71" t="s">
        <v>326</v>
      </c>
      <c r="D40" s="72" t="s">
        <v>326</v>
      </c>
      <c r="E40" s="72" t="s">
        <v>327</v>
      </c>
      <c r="F40" s="72" t="s">
        <v>328</v>
      </c>
      <c r="G40" s="72" t="s">
        <v>329</v>
      </c>
      <c r="H40" s="72" t="s">
        <v>326</v>
      </c>
      <c r="I40" s="72" t="s">
        <v>326</v>
      </c>
      <c r="J40" s="72" t="s">
        <v>330</v>
      </c>
      <c r="K40" s="72" t="s">
        <v>331</v>
      </c>
      <c r="L40" s="67"/>
      <c r="M40" s="67"/>
      <c r="N40" s="67"/>
      <c r="O40" s="68"/>
    </row>
    <row r="41" spans="1:15" ht="29.25" customHeight="1" x14ac:dyDescent="0.25">
      <c r="A41" s="69" t="s">
        <v>352</v>
      </c>
      <c r="B41" s="70" t="s">
        <v>353</v>
      </c>
      <c r="C41" s="71" t="s">
        <v>326</v>
      </c>
      <c r="D41" s="72" t="s">
        <v>326</v>
      </c>
      <c r="E41" s="72" t="s">
        <v>327</v>
      </c>
      <c r="F41" s="72" t="s">
        <v>328</v>
      </c>
      <c r="G41" s="72" t="s">
        <v>329</v>
      </c>
      <c r="H41" s="72" t="s">
        <v>326</v>
      </c>
      <c r="I41" s="72" t="s">
        <v>326</v>
      </c>
      <c r="J41" s="72" t="s">
        <v>330</v>
      </c>
      <c r="K41" s="72" t="s">
        <v>331</v>
      </c>
      <c r="L41" s="67">
        <v>124163846.31</v>
      </c>
      <c r="M41" s="67">
        <v>122945500</v>
      </c>
      <c r="N41" s="67">
        <v>122945500</v>
      </c>
      <c r="O41" s="68"/>
    </row>
    <row r="42" spans="1:15" ht="27.75" customHeight="1" x14ac:dyDescent="0.25">
      <c r="A42" s="73" t="s">
        <v>354</v>
      </c>
      <c r="B42" s="74" t="s">
        <v>355</v>
      </c>
      <c r="C42" s="72" t="s">
        <v>326</v>
      </c>
      <c r="D42" s="72" t="s">
        <v>326</v>
      </c>
      <c r="E42" s="72" t="s">
        <v>327</v>
      </c>
      <c r="F42" s="72" t="s">
        <v>328</v>
      </c>
      <c r="G42" s="72" t="s">
        <v>329</v>
      </c>
      <c r="H42" s="72" t="s">
        <v>326</v>
      </c>
      <c r="I42" s="72" t="s">
        <v>326</v>
      </c>
      <c r="J42" s="72" t="s">
        <v>330</v>
      </c>
      <c r="K42" s="72" t="s">
        <v>331</v>
      </c>
      <c r="L42" s="75">
        <v>99081800</v>
      </c>
      <c r="M42" s="75">
        <v>99081800</v>
      </c>
      <c r="N42" s="75">
        <v>99081800</v>
      </c>
      <c r="O42" s="68"/>
    </row>
    <row r="43" spans="1:15" ht="27.75" customHeight="1" x14ac:dyDescent="0.25">
      <c r="A43" s="73" t="s">
        <v>356</v>
      </c>
      <c r="B43" s="74" t="s">
        <v>357</v>
      </c>
      <c r="C43" s="72" t="s">
        <v>358</v>
      </c>
      <c r="D43" s="72" t="s">
        <v>326</v>
      </c>
      <c r="E43" s="72" t="s">
        <v>327</v>
      </c>
      <c r="F43" s="72" t="s">
        <v>328</v>
      </c>
      <c r="G43" s="72" t="s">
        <v>329</v>
      </c>
      <c r="H43" s="72" t="s">
        <v>326</v>
      </c>
      <c r="I43" s="72" t="s">
        <v>326</v>
      </c>
      <c r="J43" s="72" t="s">
        <v>330</v>
      </c>
      <c r="K43" s="72" t="s">
        <v>331</v>
      </c>
      <c r="L43" s="75">
        <v>76199429.120000005</v>
      </c>
      <c r="M43" s="75">
        <v>76199429.120000005</v>
      </c>
      <c r="N43" s="75">
        <v>76199429.120000005</v>
      </c>
      <c r="O43" s="68"/>
    </row>
    <row r="44" spans="1:15" ht="28.5" customHeight="1" x14ac:dyDescent="0.25">
      <c r="A44" s="73" t="s">
        <v>359</v>
      </c>
      <c r="B44" s="74" t="s">
        <v>357</v>
      </c>
      <c r="C44" s="72" t="s">
        <v>358</v>
      </c>
      <c r="D44" s="72" t="s">
        <v>360</v>
      </c>
      <c r="E44" s="72" t="s">
        <v>327</v>
      </c>
      <c r="F44" s="72" t="s">
        <v>361</v>
      </c>
      <c r="G44" s="72" t="s">
        <v>3</v>
      </c>
      <c r="H44" s="72" t="s">
        <v>360</v>
      </c>
      <c r="I44" s="72" t="s">
        <v>326</v>
      </c>
      <c r="J44" s="72" t="s">
        <v>330</v>
      </c>
      <c r="K44" s="72" t="s">
        <v>331</v>
      </c>
      <c r="L44" s="75">
        <v>500000</v>
      </c>
      <c r="M44" s="75">
        <v>500000</v>
      </c>
      <c r="N44" s="75">
        <v>500000</v>
      </c>
      <c r="O44" s="68"/>
    </row>
    <row r="45" spans="1:15" ht="25.5" customHeight="1" x14ac:dyDescent="0.25">
      <c r="A45" s="73" t="s">
        <v>359</v>
      </c>
      <c r="B45" s="74" t="s">
        <v>357</v>
      </c>
      <c r="C45" s="72" t="s">
        <v>358</v>
      </c>
      <c r="D45" s="72" t="s">
        <v>360</v>
      </c>
      <c r="E45" s="72" t="s">
        <v>343</v>
      </c>
      <c r="F45" s="72" t="s">
        <v>362</v>
      </c>
      <c r="G45" s="72" t="s">
        <v>5</v>
      </c>
      <c r="H45" s="72" t="s">
        <v>360</v>
      </c>
      <c r="I45" s="72" t="s">
        <v>326</v>
      </c>
      <c r="J45" s="72" t="s">
        <v>330</v>
      </c>
      <c r="K45" s="72" t="s">
        <v>331</v>
      </c>
      <c r="L45" s="75">
        <v>5728500</v>
      </c>
      <c r="M45" s="75">
        <v>5728500</v>
      </c>
      <c r="N45" s="75">
        <v>5728500</v>
      </c>
      <c r="O45" s="68"/>
    </row>
    <row r="46" spans="1:15" ht="24.75" customHeight="1" x14ac:dyDescent="0.25">
      <c r="A46" s="73" t="s">
        <v>359</v>
      </c>
      <c r="B46" s="74" t="s">
        <v>357</v>
      </c>
      <c r="C46" s="72" t="s">
        <v>358</v>
      </c>
      <c r="D46" s="72" t="s">
        <v>360</v>
      </c>
      <c r="E46" s="72" t="s">
        <v>345</v>
      </c>
      <c r="F46" s="72" t="s">
        <v>363</v>
      </c>
      <c r="G46" s="72" t="s">
        <v>5</v>
      </c>
      <c r="H46" s="72" t="s">
        <v>360</v>
      </c>
      <c r="I46" s="72" t="s">
        <v>326</v>
      </c>
      <c r="J46" s="72" t="s">
        <v>330</v>
      </c>
      <c r="K46" s="72" t="s">
        <v>331</v>
      </c>
      <c r="L46" s="75">
        <v>55251690</v>
      </c>
      <c r="M46" s="75">
        <v>55251690</v>
      </c>
      <c r="N46" s="75">
        <v>55251690</v>
      </c>
      <c r="O46" s="68"/>
    </row>
    <row r="47" spans="1:15" ht="27" customHeight="1" x14ac:dyDescent="0.25">
      <c r="A47" s="73" t="s">
        <v>359</v>
      </c>
      <c r="B47" s="74" t="s">
        <v>357</v>
      </c>
      <c r="C47" s="72" t="s">
        <v>358</v>
      </c>
      <c r="D47" s="72" t="s">
        <v>360</v>
      </c>
      <c r="E47" s="72" t="s">
        <v>347</v>
      </c>
      <c r="F47" s="72" t="s">
        <v>363</v>
      </c>
      <c r="G47" s="72" t="s">
        <v>5</v>
      </c>
      <c r="H47" s="72" t="s">
        <v>360</v>
      </c>
      <c r="I47" s="72" t="s">
        <v>326</v>
      </c>
      <c r="J47" s="72" t="s">
        <v>330</v>
      </c>
      <c r="K47" s="72" t="s">
        <v>331</v>
      </c>
      <c r="L47" s="75">
        <v>14289250</v>
      </c>
      <c r="M47" s="75">
        <v>14289250</v>
      </c>
      <c r="N47" s="75">
        <v>14289250</v>
      </c>
      <c r="O47" s="68"/>
    </row>
    <row r="48" spans="1:15" ht="30.75" customHeight="1" x14ac:dyDescent="0.25">
      <c r="A48" s="73" t="s">
        <v>447</v>
      </c>
      <c r="B48" s="74" t="s">
        <v>357</v>
      </c>
      <c r="C48" s="72" t="s">
        <v>358</v>
      </c>
      <c r="D48" s="72" t="s">
        <v>365</v>
      </c>
      <c r="E48" s="72" t="s">
        <v>343</v>
      </c>
      <c r="F48" s="72" t="s">
        <v>366</v>
      </c>
      <c r="G48" s="72" t="s">
        <v>5</v>
      </c>
      <c r="H48" s="72" t="s">
        <v>365</v>
      </c>
      <c r="I48" s="72" t="s">
        <v>326</v>
      </c>
      <c r="J48" s="72" t="s">
        <v>330</v>
      </c>
      <c r="K48" s="72" t="s">
        <v>331</v>
      </c>
      <c r="L48" s="75">
        <v>50000</v>
      </c>
      <c r="M48" s="75">
        <v>50000</v>
      </c>
      <c r="N48" s="75">
        <v>50000</v>
      </c>
      <c r="O48" s="68"/>
    </row>
    <row r="49" spans="1:15" ht="23.25" x14ac:dyDescent="0.25">
      <c r="A49" s="73" t="s">
        <v>364</v>
      </c>
      <c r="B49" s="74" t="s">
        <v>357</v>
      </c>
      <c r="C49" s="72" t="s">
        <v>358</v>
      </c>
      <c r="D49" s="72" t="s">
        <v>365</v>
      </c>
      <c r="E49" s="72" t="s">
        <v>345</v>
      </c>
      <c r="F49" s="72" t="s">
        <v>367</v>
      </c>
      <c r="G49" s="72" t="s">
        <v>5</v>
      </c>
      <c r="H49" s="72" t="s">
        <v>365</v>
      </c>
      <c r="I49" s="72" t="s">
        <v>326</v>
      </c>
      <c r="J49" s="72" t="s">
        <v>330</v>
      </c>
      <c r="K49" s="72" t="s">
        <v>331</v>
      </c>
      <c r="L49" s="75">
        <v>279989.12</v>
      </c>
      <c r="M49" s="75">
        <v>279989.12</v>
      </c>
      <c r="N49" s="75">
        <v>279989.12</v>
      </c>
      <c r="O49" s="68"/>
    </row>
    <row r="50" spans="1:15" ht="28.5" customHeight="1" x14ac:dyDescent="0.25">
      <c r="A50" s="73" t="s">
        <v>447</v>
      </c>
      <c r="B50" s="74" t="s">
        <v>357</v>
      </c>
      <c r="C50" s="72" t="s">
        <v>358</v>
      </c>
      <c r="D50" s="72" t="s">
        <v>365</v>
      </c>
      <c r="E50" s="72" t="s">
        <v>347</v>
      </c>
      <c r="F50" s="72" t="s">
        <v>367</v>
      </c>
      <c r="G50" s="72" t="s">
        <v>5</v>
      </c>
      <c r="H50" s="72" t="s">
        <v>365</v>
      </c>
      <c r="I50" s="72" t="s">
        <v>326</v>
      </c>
      <c r="J50" s="72" t="s">
        <v>330</v>
      </c>
      <c r="K50" s="72" t="s">
        <v>331</v>
      </c>
      <c r="L50" s="75">
        <v>100000</v>
      </c>
      <c r="M50" s="75">
        <v>100000</v>
      </c>
      <c r="N50" s="75">
        <v>100000</v>
      </c>
      <c r="O50" s="68"/>
    </row>
    <row r="51" spans="1:15" ht="36" customHeight="1" x14ac:dyDescent="0.25">
      <c r="A51" s="73" t="s">
        <v>448</v>
      </c>
      <c r="B51" s="74" t="s">
        <v>368</v>
      </c>
      <c r="C51" s="72" t="s">
        <v>369</v>
      </c>
      <c r="D51" s="72" t="s">
        <v>326</v>
      </c>
      <c r="E51" s="72" t="s">
        <v>327</v>
      </c>
      <c r="F51" s="72" t="s">
        <v>328</v>
      </c>
      <c r="G51" s="72" t="s">
        <v>329</v>
      </c>
      <c r="H51" s="72" t="s">
        <v>326</v>
      </c>
      <c r="I51" s="72" t="s">
        <v>326</v>
      </c>
      <c r="J51" s="72" t="s">
        <v>330</v>
      </c>
      <c r="K51" s="72" t="s">
        <v>331</v>
      </c>
      <c r="L51" s="75">
        <v>22882370.879999999</v>
      </c>
      <c r="M51" s="75">
        <v>22882370.879999999</v>
      </c>
      <c r="N51" s="75">
        <v>22882370.879999999</v>
      </c>
      <c r="O51" s="68"/>
    </row>
    <row r="52" spans="1:15" ht="24" customHeight="1" x14ac:dyDescent="0.25">
      <c r="A52" s="73" t="s">
        <v>370</v>
      </c>
      <c r="B52" s="74" t="s">
        <v>371</v>
      </c>
      <c r="C52" s="72" t="s">
        <v>369</v>
      </c>
      <c r="D52" s="72" t="s">
        <v>372</v>
      </c>
      <c r="E52" s="72" t="s">
        <v>327</v>
      </c>
      <c r="F52" s="72" t="s">
        <v>373</v>
      </c>
      <c r="G52" s="72" t="s">
        <v>3</v>
      </c>
      <c r="H52" s="72" t="s">
        <v>372</v>
      </c>
      <c r="I52" s="72" t="s">
        <v>326</v>
      </c>
      <c r="J52" s="72" t="s">
        <v>330</v>
      </c>
      <c r="K52" s="72" t="s">
        <v>331</v>
      </c>
      <c r="L52" s="75">
        <v>151000</v>
      </c>
      <c r="M52" s="75">
        <v>151000</v>
      </c>
      <c r="N52" s="75">
        <v>151000</v>
      </c>
      <c r="O52" s="68"/>
    </row>
    <row r="53" spans="1:15" ht="20.25" customHeight="1" x14ac:dyDescent="0.25">
      <c r="A53" s="73" t="s">
        <v>370</v>
      </c>
      <c r="B53" s="74" t="s">
        <v>371</v>
      </c>
      <c r="C53" s="72" t="s">
        <v>369</v>
      </c>
      <c r="D53" s="72" t="s">
        <v>372</v>
      </c>
      <c r="E53" s="72" t="s">
        <v>343</v>
      </c>
      <c r="F53" s="72" t="s">
        <v>374</v>
      </c>
      <c r="G53" s="72" t="s">
        <v>5</v>
      </c>
      <c r="H53" s="72" t="s">
        <v>372</v>
      </c>
      <c r="I53" s="72" t="s">
        <v>326</v>
      </c>
      <c r="J53" s="72" t="s">
        <v>330</v>
      </c>
      <c r="K53" s="72" t="s">
        <v>331</v>
      </c>
      <c r="L53" s="75">
        <v>1730000</v>
      </c>
      <c r="M53" s="75">
        <v>1730000</v>
      </c>
      <c r="N53" s="75">
        <v>1730000</v>
      </c>
      <c r="O53" s="68"/>
    </row>
    <row r="54" spans="1:15" ht="24" customHeight="1" x14ac:dyDescent="0.25">
      <c r="A54" s="73" t="s">
        <v>370</v>
      </c>
      <c r="B54" s="74" t="s">
        <v>371</v>
      </c>
      <c r="C54" s="72" t="s">
        <v>369</v>
      </c>
      <c r="D54" s="72" t="s">
        <v>372</v>
      </c>
      <c r="E54" s="72" t="s">
        <v>345</v>
      </c>
      <c r="F54" s="72" t="s">
        <v>375</v>
      </c>
      <c r="G54" s="72" t="s">
        <v>5</v>
      </c>
      <c r="H54" s="72" t="s">
        <v>372</v>
      </c>
      <c r="I54" s="72" t="s">
        <v>326</v>
      </c>
      <c r="J54" s="72" t="s">
        <v>330</v>
      </c>
      <c r="K54" s="72" t="s">
        <v>331</v>
      </c>
      <c r="L54" s="75">
        <v>16686020.880000001</v>
      </c>
      <c r="M54" s="75">
        <v>16686020.880000001</v>
      </c>
      <c r="N54" s="75">
        <v>16686020.880000001</v>
      </c>
      <c r="O54" s="68"/>
    </row>
    <row r="55" spans="1:15" ht="24.75" customHeight="1" x14ac:dyDescent="0.25">
      <c r="A55" s="73" t="s">
        <v>370</v>
      </c>
      <c r="B55" s="74" t="s">
        <v>371</v>
      </c>
      <c r="C55" s="72" t="s">
        <v>369</v>
      </c>
      <c r="D55" s="72" t="s">
        <v>372</v>
      </c>
      <c r="E55" s="72" t="s">
        <v>347</v>
      </c>
      <c r="F55" s="72" t="s">
        <v>375</v>
      </c>
      <c r="G55" s="72" t="s">
        <v>5</v>
      </c>
      <c r="H55" s="72" t="s">
        <v>372</v>
      </c>
      <c r="I55" s="72" t="s">
        <v>326</v>
      </c>
      <c r="J55" s="72" t="s">
        <v>330</v>
      </c>
      <c r="K55" s="72" t="s">
        <v>331</v>
      </c>
      <c r="L55" s="75">
        <v>4315350</v>
      </c>
      <c r="M55" s="75">
        <v>4315350</v>
      </c>
      <c r="N55" s="75">
        <v>4315350</v>
      </c>
      <c r="O55" s="68"/>
    </row>
    <row r="56" spans="1:15" ht="25.5" customHeight="1" x14ac:dyDescent="0.25">
      <c r="A56" s="73" t="s">
        <v>376</v>
      </c>
      <c r="B56" s="74" t="s">
        <v>377</v>
      </c>
      <c r="C56" s="72" t="s">
        <v>378</v>
      </c>
      <c r="D56" s="72" t="s">
        <v>326</v>
      </c>
      <c r="E56" s="72" t="s">
        <v>327</v>
      </c>
      <c r="F56" s="72" t="s">
        <v>328</v>
      </c>
      <c r="G56" s="72" t="s">
        <v>329</v>
      </c>
      <c r="H56" s="72" t="s">
        <v>326</v>
      </c>
      <c r="I56" s="72" t="s">
        <v>326</v>
      </c>
      <c r="J56" s="72" t="s">
        <v>330</v>
      </c>
      <c r="K56" s="72" t="s">
        <v>331</v>
      </c>
      <c r="L56" s="75">
        <v>2186300</v>
      </c>
      <c r="M56" s="75">
        <v>2186300</v>
      </c>
      <c r="N56" s="75">
        <v>2186300</v>
      </c>
      <c r="O56" s="68"/>
    </row>
    <row r="57" spans="1:15" ht="26.25" customHeight="1" x14ac:dyDescent="0.25">
      <c r="A57" s="73" t="s">
        <v>379</v>
      </c>
      <c r="B57" s="74" t="s">
        <v>380</v>
      </c>
      <c r="C57" s="72" t="s">
        <v>381</v>
      </c>
      <c r="D57" s="72" t="s">
        <v>326</v>
      </c>
      <c r="E57" s="72" t="s">
        <v>327</v>
      </c>
      <c r="F57" s="72" t="s">
        <v>328</v>
      </c>
      <c r="G57" s="72" t="s">
        <v>329</v>
      </c>
      <c r="H57" s="72" t="s">
        <v>326</v>
      </c>
      <c r="I57" s="72" t="s">
        <v>326</v>
      </c>
      <c r="J57" s="72" t="s">
        <v>330</v>
      </c>
      <c r="K57" s="72" t="s">
        <v>331</v>
      </c>
      <c r="L57" s="75">
        <v>2166300</v>
      </c>
      <c r="M57" s="75">
        <v>2166300</v>
      </c>
      <c r="N57" s="75">
        <v>2166300</v>
      </c>
      <c r="O57" s="68"/>
    </row>
    <row r="58" spans="1:15" ht="24" customHeight="1" x14ac:dyDescent="0.25">
      <c r="A58" s="73" t="s">
        <v>382</v>
      </c>
      <c r="B58" s="74" t="s">
        <v>380</v>
      </c>
      <c r="C58" s="72" t="s">
        <v>381</v>
      </c>
      <c r="D58" s="72" t="s">
        <v>383</v>
      </c>
      <c r="E58" s="72" t="s">
        <v>343</v>
      </c>
      <c r="F58" s="72" t="s">
        <v>384</v>
      </c>
      <c r="G58" s="72" t="s">
        <v>5</v>
      </c>
      <c r="H58" s="72" t="s">
        <v>383</v>
      </c>
      <c r="I58" s="72" t="s">
        <v>326</v>
      </c>
      <c r="J58" s="72" t="s">
        <v>330</v>
      </c>
      <c r="K58" s="72" t="s">
        <v>331</v>
      </c>
      <c r="L58" s="75">
        <v>2166300</v>
      </c>
      <c r="M58" s="75">
        <v>2166300</v>
      </c>
      <c r="N58" s="75">
        <v>2166300</v>
      </c>
      <c r="O58" s="68"/>
    </row>
    <row r="59" spans="1:15" ht="21.75" customHeight="1" x14ac:dyDescent="0.25">
      <c r="A59" s="73" t="s">
        <v>449</v>
      </c>
      <c r="B59" s="74" t="s">
        <v>385</v>
      </c>
      <c r="C59" s="72" t="s">
        <v>386</v>
      </c>
      <c r="D59" s="72" t="s">
        <v>326</v>
      </c>
      <c r="E59" s="72" t="s">
        <v>327</v>
      </c>
      <c r="F59" s="72" t="s">
        <v>328</v>
      </c>
      <c r="G59" s="72" t="s">
        <v>329</v>
      </c>
      <c r="H59" s="72" t="s">
        <v>326</v>
      </c>
      <c r="I59" s="72" t="s">
        <v>326</v>
      </c>
      <c r="J59" s="72" t="s">
        <v>330</v>
      </c>
      <c r="K59" s="72" t="s">
        <v>331</v>
      </c>
      <c r="L59" s="75">
        <v>20000</v>
      </c>
      <c r="M59" s="75">
        <v>20000</v>
      </c>
      <c r="N59" s="75">
        <v>20000</v>
      </c>
      <c r="O59" s="68"/>
    </row>
    <row r="60" spans="1:15" ht="23.25" x14ac:dyDescent="0.25">
      <c r="A60" s="73" t="s">
        <v>387</v>
      </c>
      <c r="B60" s="74" t="s">
        <v>385</v>
      </c>
      <c r="C60" s="72" t="s">
        <v>386</v>
      </c>
      <c r="D60" s="72" t="s">
        <v>388</v>
      </c>
      <c r="E60" s="72" t="s">
        <v>327</v>
      </c>
      <c r="F60" s="72" t="s">
        <v>389</v>
      </c>
      <c r="G60" s="72" t="s">
        <v>3</v>
      </c>
      <c r="H60" s="72" t="s">
        <v>388</v>
      </c>
      <c r="I60" s="72" t="s">
        <v>326</v>
      </c>
      <c r="J60" s="72" t="s">
        <v>330</v>
      </c>
      <c r="K60" s="72" t="s">
        <v>331</v>
      </c>
      <c r="L60" s="75">
        <v>20000</v>
      </c>
      <c r="M60" s="75">
        <v>20000</v>
      </c>
      <c r="N60" s="75">
        <v>20000</v>
      </c>
      <c r="O60" s="68"/>
    </row>
    <row r="61" spans="1:15" ht="27.75" customHeight="1" x14ac:dyDescent="0.25">
      <c r="A61" s="73" t="s">
        <v>500</v>
      </c>
      <c r="B61" s="74" t="s">
        <v>390</v>
      </c>
      <c r="C61" s="72" t="s">
        <v>326</v>
      </c>
      <c r="D61" s="72" t="s">
        <v>326</v>
      </c>
      <c r="E61" s="72" t="s">
        <v>327</v>
      </c>
      <c r="F61" s="72" t="s">
        <v>328</v>
      </c>
      <c r="G61" s="72" t="s">
        <v>329</v>
      </c>
      <c r="H61" s="72" t="s">
        <v>326</v>
      </c>
      <c r="I61" s="72" t="s">
        <v>326</v>
      </c>
      <c r="J61" s="72" t="s">
        <v>330</v>
      </c>
      <c r="K61" s="72" t="s">
        <v>331</v>
      </c>
      <c r="L61" s="75">
        <v>22895746.309999999</v>
      </c>
      <c r="M61" s="75">
        <v>21677400</v>
      </c>
      <c r="N61" s="75">
        <v>21677400</v>
      </c>
      <c r="O61" s="68"/>
    </row>
    <row r="62" spans="1:15" ht="25.5" customHeight="1" x14ac:dyDescent="0.25">
      <c r="A62" s="73" t="s">
        <v>501</v>
      </c>
      <c r="B62" s="74" t="s">
        <v>391</v>
      </c>
      <c r="C62" s="72" t="s">
        <v>392</v>
      </c>
      <c r="D62" s="72" t="s">
        <v>326</v>
      </c>
      <c r="E62" s="72" t="s">
        <v>327</v>
      </c>
      <c r="F62" s="72" t="s">
        <v>328</v>
      </c>
      <c r="G62" s="72" t="s">
        <v>329</v>
      </c>
      <c r="H62" s="72" t="s">
        <v>326</v>
      </c>
      <c r="I62" s="72" t="s">
        <v>326</v>
      </c>
      <c r="J62" s="72" t="s">
        <v>330</v>
      </c>
      <c r="K62" s="72" t="s">
        <v>331</v>
      </c>
      <c r="L62" s="75">
        <v>18328446.309999999</v>
      </c>
      <c r="M62" s="75">
        <v>17110100</v>
      </c>
      <c r="N62" s="75">
        <v>17110100</v>
      </c>
      <c r="O62" s="68"/>
    </row>
    <row r="63" spans="1:15" ht="22.5" customHeight="1" x14ac:dyDescent="0.25">
      <c r="A63" s="73" t="s">
        <v>393</v>
      </c>
      <c r="B63" s="74" t="s">
        <v>391</v>
      </c>
      <c r="C63" s="72" t="s">
        <v>392</v>
      </c>
      <c r="D63" s="72" t="s">
        <v>394</v>
      </c>
      <c r="E63" s="72" t="s">
        <v>343</v>
      </c>
      <c r="F63" s="72" t="s">
        <v>395</v>
      </c>
      <c r="G63" s="72" t="s">
        <v>5</v>
      </c>
      <c r="H63" s="72" t="s">
        <v>394</v>
      </c>
      <c r="I63" s="72" t="s">
        <v>326</v>
      </c>
      <c r="J63" s="72" t="s">
        <v>330</v>
      </c>
      <c r="K63" s="72" t="s">
        <v>331</v>
      </c>
      <c r="L63" s="75">
        <v>136200</v>
      </c>
      <c r="M63" s="75">
        <v>136200</v>
      </c>
      <c r="N63" s="75">
        <v>136200</v>
      </c>
      <c r="O63" s="68"/>
    </row>
    <row r="64" spans="1:15" ht="26.25" customHeight="1" x14ac:dyDescent="0.25">
      <c r="A64" s="73" t="s">
        <v>396</v>
      </c>
      <c r="B64" s="74" t="s">
        <v>391</v>
      </c>
      <c r="C64" s="72" t="s">
        <v>392</v>
      </c>
      <c r="D64" s="72" t="s">
        <v>397</v>
      </c>
      <c r="E64" s="72" t="s">
        <v>343</v>
      </c>
      <c r="F64" s="72" t="s">
        <v>398</v>
      </c>
      <c r="G64" s="72" t="s">
        <v>5</v>
      </c>
      <c r="H64" s="72" t="s">
        <v>397</v>
      </c>
      <c r="I64" s="72" t="s">
        <v>326</v>
      </c>
      <c r="J64" s="72" t="s">
        <v>330</v>
      </c>
      <c r="K64" s="72" t="s">
        <v>331</v>
      </c>
      <c r="L64" s="75">
        <v>144000</v>
      </c>
      <c r="M64" s="75">
        <v>144000</v>
      </c>
      <c r="N64" s="75">
        <v>144000</v>
      </c>
      <c r="O64" s="68"/>
    </row>
    <row r="65" spans="1:15" ht="27" customHeight="1" x14ac:dyDescent="0.25">
      <c r="A65" s="73" t="s">
        <v>399</v>
      </c>
      <c r="B65" s="74" t="s">
        <v>391</v>
      </c>
      <c r="C65" s="72" t="s">
        <v>392</v>
      </c>
      <c r="D65" s="72" t="s">
        <v>400</v>
      </c>
      <c r="E65" s="72" t="s">
        <v>327</v>
      </c>
      <c r="F65" s="72" t="s">
        <v>401</v>
      </c>
      <c r="G65" s="72" t="s">
        <v>3</v>
      </c>
      <c r="H65" s="72" t="s">
        <v>400</v>
      </c>
      <c r="I65" s="72" t="s">
        <v>326</v>
      </c>
      <c r="J65" s="72" t="s">
        <v>330</v>
      </c>
      <c r="K65" s="72" t="s">
        <v>331</v>
      </c>
      <c r="L65" s="75">
        <v>100000</v>
      </c>
      <c r="M65" s="75">
        <v>100000</v>
      </c>
      <c r="N65" s="75">
        <v>100000</v>
      </c>
      <c r="O65" s="68"/>
    </row>
    <row r="66" spans="1:15" ht="24" customHeight="1" x14ac:dyDescent="0.25">
      <c r="A66" s="73" t="s">
        <v>399</v>
      </c>
      <c r="B66" s="74" t="s">
        <v>391</v>
      </c>
      <c r="C66" s="72" t="s">
        <v>392</v>
      </c>
      <c r="D66" s="72" t="s">
        <v>400</v>
      </c>
      <c r="E66" s="72" t="s">
        <v>327</v>
      </c>
      <c r="F66" s="72" t="s">
        <v>402</v>
      </c>
      <c r="G66" s="72" t="s">
        <v>3</v>
      </c>
      <c r="H66" s="72" t="s">
        <v>400</v>
      </c>
      <c r="I66" s="72" t="s">
        <v>326</v>
      </c>
      <c r="J66" s="72" t="s">
        <v>330</v>
      </c>
      <c r="K66" s="72" t="s">
        <v>331</v>
      </c>
      <c r="L66" s="75">
        <v>100000</v>
      </c>
      <c r="M66" s="75">
        <v>100000</v>
      </c>
      <c r="N66" s="75">
        <v>100000</v>
      </c>
      <c r="O66" s="68"/>
    </row>
    <row r="67" spans="1:15" ht="27.75" customHeight="1" x14ac:dyDescent="0.25">
      <c r="A67" s="73" t="s">
        <v>399</v>
      </c>
      <c r="B67" s="74" t="s">
        <v>391</v>
      </c>
      <c r="C67" s="72" t="s">
        <v>392</v>
      </c>
      <c r="D67" s="72" t="s">
        <v>400</v>
      </c>
      <c r="E67" s="72" t="s">
        <v>343</v>
      </c>
      <c r="F67" s="72" t="s">
        <v>403</v>
      </c>
      <c r="G67" s="72" t="s">
        <v>5</v>
      </c>
      <c r="H67" s="72" t="s">
        <v>400</v>
      </c>
      <c r="I67" s="72" t="s">
        <v>326</v>
      </c>
      <c r="J67" s="72" t="s">
        <v>330</v>
      </c>
      <c r="K67" s="72" t="s">
        <v>331</v>
      </c>
      <c r="L67" s="75">
        <v>900000</v>
      </c>
      <c r="M67" s="75">
        <v>900000</v>
      </c>
      <c r="N67" s="75">
        <v>900000</v>
      </c>
      <c r="O67" s="68"/>
    </row>
    <row r="68" spans="1:15" ht="25.5" customHeight="1" x14ac:dyDescent="0.25">
      <c r="A68" s="73" t="s">
        <v>404</v>
      </c>
      <c r="B68" s="74" t="s">
        <v>391</v>
      </c>
      <c r="C68" s="72" t="s">
        <v>392</v>
      </c>
      <c r="D68" s="72" t="s">
        <v>405</v>
      </c>
      <c r="E68" s="72" t="s">
        <v>327</v>
      </c>
      <c r="F68" s="72" t="s">
        <v>406</v>
      </c>
      <c r="G68" s="72" t="s">
        <v>3</v>
      </c>
      <c r="H68" s="72" t="s">
        <v>405</v>
      </c>
      <c r="I68" s="72" t="s">
        <v>326</v>
      </c>
      <c r="J68" s="72" t="s">
        <v>330</v>
      </c>
      <c r="K68" s="72" t="s">
        <v>331</v>
      </c>
      <c r="L68" s="75">
        <v>50000</v>
      </c>
      <c r="M68" s="75">
        <v>50000</v>
      </c>
      <c r="N68" s="75">
        <v>50000</v>
      </c>
      <c r="O68" s="68"/>
    </row>
    <row r="69" spans="1:15" ht="27" customHeight="1" x14ac:dyDescent="0.25">
      <c r="A69" s="73" t="s">
        <v>404</v>
      </c>
      <c r="B69" s="74" t="s">
        <v>391</v>
      </c>
      <c r="C69" s="72" t="s">
        <v>392</v>
      </c>
      <c r="D69" s="72" t="s">
        <v>405</v>
      </c>
      <c r="E69" s="72" t="s">
        <v>327</v>
      </c>
      <c r="F69" s="72" t="s">
        <v>407</v>
      </c>
      <c r="G69" s="72" t="s">
        <v>3</v>
      </c>
      <c r="H69" s="72" t="s">
        <v>405</v>
      </c>
      <c r="I69" s="72" t="s">
        <v>326</v>
      </c>
      <c r="J69" s="72" t="s">
        <v>330</v>
      </c>
      <c r="K69" s="72" t="s">
        <v>331</v>
      </c>
      <c r="L69" s="75">
        <v>100000</v>
      </c>
      <c r="M69" s="75">
        <v>100000</v>
      </c>
      <c r="N69" s="75">
        <v>100000</v>
      </c>
      <c r="O69" s="68"/>
    </row>
    <row r="70" spans="1:15" ht="21" customHeight="1" x14ac:dyDescent="0.25">
      <c r="A70" s="73" t="s">
        <v>404</v>
      </c>
      <c r="B70" s="74" t="s">
        <v>391</v>
      </c>
      <c r="C70" s="72" t="s">
        <v>392</v>
      </c>
      <c r="D70" s="72" t="s">
        <v>405</v>
      </c>
      <c r="E70" s="72" t="s">
        <v>343</v>
      </c>
      <c r="F70" s="72" t="s">
        <v>408</v>
      </c>
      <c r="G70" s="72" t="s">
        <v>5</v>
      </c>
      <c r="H70" s="72" t="s">
        <v>405</v>
      </c>
      <c r="I70" s="72" t="s">
        <v>326</v>
      </c>
      <c r="J70" s="72" t="s">
        <v>330</v>
      </c>
      <c r="K70" s="72" t="s">
        <v>331</v>
      </c>
      <c r="L70" s="75">
        <v>4707300</v>
      </c>
      <c r="M70" s="75">
        <v>4707300</v>
      </c>
      <c r="N70" s="75">
        <v>4707300</v>
      </c>
      <c r="O70" s="68"/>
    </row>
    <row r="71" spans="1:15" ht="27.75" customHeight="1" x14ac:dyDescent="0.25">
      <c r="A71" s="73" t="s">
        <v>409</v>
      </c>
      <c r="B71" s="74" t="s">
        <v>391</v>
      </c>
      <c r="C71" s="72" t="s">
        <v>392</v>
      </c>
      <c r="D71" s="72" t="s">
        <v>410</v>
      </c>
      <c r="E71" s="72" t="s">
        <v>327</v>
      </c>
      <c r="F71" s="72" t="s">
        <v>411</v>
      </c>
      <c r="G71" s="72" t="s">
        <v>3</v>
      </c>
      <c r="H71" s="72" t="s">
        <v>410</v>
      </c>
      <c r="I71" s="72" t="s">
        <v>326</v>
      </c>
      <c r="J71" s="72" t="s">
        <v>330</v>
      </c>
      <c r="K71" s="72" t="s">
        <v>331</v>
      </c>
      <c r="L71" s="75">
        <v>200000</v>
      </c>
      <c r="M71" s="75">
        <v>200000</v>
      </c>
      <c r="N71" s="75">
        <v>200000</v>
      </c>
      <c r="O71" s="68"/>
    </row>
    <row r="72" spans="1:15" ht="21" customHeight="1" x14ac:dyDescent="0.25">
      <c r="A72" s="73" t="s">
        <v>409</v>
      </c>
      <c r="B72" s="74" t="s">
        <v>391</v>
      </c>
      <c r="C72" s="72" t="s">
        <v>392</v>
      </c>
      <c r="D72" s="72" t="s">
        <v>410</v>
      </c>
      <c r="E72" s="72" t="s">
        <v>343</v>
      </c>
      <c r="F72" s="72" t="s">
        <v>412</v>
      </c>
      <c r="G72" s="72" t="s">
        <v>5</v>
      </c>
      <c r="H72" s="72" t="s">
        <v>410</v>
      </c>
      <c r="I72" s="72" t="s">
        <v>326</v>
      </c>
      <c r="J72" s="72" t="s">
        <v>330</v>
      </c>
      <c r="K72" s="72" t="s">
        <v>331</v>
      </c>
      <c r="L72" s="75">
        <v>600000</v>
      </c>
      <c r="M72" s="75">
        <v>600000</v>
      </c>
      <c r="N72" s="75">
        <v>600000</v>
      </c>
      <c r="O72" s="68"/>
    </row>
    <row r="73" spans="1:15" ht="27" customHeight="1" x14ac:dyDescent="0.25">
      <c r="A73" s="73" t="s">
        <v>413</v>
      </c>
      <c r="B73" s="74" t="s">
        <v>391</v>
      </c>
      <c r="C73" s="72" t="s">
        <v>392</v>
      </c>
      <c r="D73" s="72" t="s">
        <v>414</v>
      </c>
      <c r="E73" s="72" t="s">
        <v>327</v>
      </c>
      <c r="F73" s="72" t="s">
        <v>415</v>
      </c>
      <c r="G73" s="72" t="s">
        <v>3</v>
      </c>
      <c r="H73" s="72" t="s">
        <v>414</v>
      </c>
      <c r="I73" s="72" t="s">
        <v>326</v>
      </c>
      <c r="J73" s="72" t="s">
        <v>330</v>
      </c>
      <c r="K73" s="72" t="s">
        <v>331</v>
      </c>
      <c r="L73" s="75">
        <v>800000</v>
      </c>
      <c r="M73" s="75">
        <v>800000</v>
      </c>
      <c r="N73" s="75">
        <v>800000</v>
      </c>
      <c r="O73" s="68"/>
    </row>
    <row r="74" spans="1:15" ht="27" customHeight="1" x14ac:dyDescent="0.25">
      <c r="A74" s="73" t="s">
        <v>413</v>
      </c>
      <c r="B74" s="74" t="s">
        <v>391</v>
      </c>
      <c r="C74" s="72" t="s">
        <v>392</v>
      </c>
      <c r="D74" s="72" t="s">
        <v>414</v>
      </c>
      <c r="E74" s="72" t="s">
        <v>327</v>
      </c>
      <c r="F74" s="72" t="s">
        <v>416</v>
      </c>
      <c r="G74" s="72" t="s">
        <v>3</v>
      </c>
      <c r="H74" s="72" t="s">
        <v>414</v>
      </c>
      <c r="I74" s="72" t="s">
        <v>326</v>
      </c>
      <c r="J74" s="72" t="s">
        <v>330</v>
      </c>
      <c r="K74" s="72" t="s">
        <v>331</v>
      </c>
      <c r="L74" s="75">
        <v>9352302.6600000001</v>
      </c>
      <c r="M74" s="75">
        <v>8418881.9900000002</v>
      </c>
      <c r="N74" s="75">
        <v>8418881.9900000002</v>
      </c>
      <c r="O74" s="68"/>
    </row>
    <row r="75" spans="1:15" ht="24.75" customHeight="1" x14ac:dyDescent="0.25">
      <c r="A75" s="73" t="s">
        <v>417</v>
      </c>
      <c r="B75" s="74" t="s">
        <v>391</v>
      </c>
      <c r="C75" s="72" t="s">
        <v>392</v>
      </c>
      <c r="D75" s="72" t="s">
        <v>418</v>
      </c>
      <c r="E75" s="72" t="s">
        <v>343</v>
      </c>
      <c r="F75" s="72" t="s">
        <v>419</v>
      </c>
      <c r="G75" s="72" t="s">
        <v>5</v>
      </c>
      <c r="H75" s="72" t="s">
        <v>418</v>
      </c>
      <c r="I75" s="72" t="s">
        <v>326</v>
      </c>
      <c r="J75" s="72" t="s">
        <v>330</v>
      </c>
      <c r="K75" s="72" t="s">
        <v>331</v>
      </c>
      <c r="L75" s="75">
        <v>30000</v>
      </c>
      <c r="M75" s="75">
        <v>30000</v>
      </c>
      <c r="N75" s="75">
        <v>30000</v>
      </c>
      <c r="O75" s="68"/>
    </row>
    <row r="76" spans="1:15" ht="24.75" customHeight="1" x14ac:dyDescent="0.25">
      <c r="A76" s="73" t="s">
        <v>450</v>
      </c>
      <c r="B76" s="74" t="s">
        <v>391</v>
      </c>
      <c r="C76" s="72" t="s">
        <v>392</v>
      </c>
      <c r="D76" s="72" t="s">
        <v>420</v>
      </c>
      <c r="E76" s="72" t="s">
        <v>327</v>
      </c>
      <c r="F76" s="72" t="s">
        <v>421</v>
      </c>
      <c r="G76" s="72" t="s">
        <v>3</v>
      </c>
      <c r="H76" s="72" t="s">
        <v>420</v>
      </c>
      <c r="I76" s="72" t="s">
        <v>326</v>
      </c>
      <c r="J76" s="72" t="s">
        <v>330</v>
      </c>
      <c r="K76" s="72" t="s">
        <v>331</v>
      </c>
      <c r="L76" s="75">
        <v>60118.01</v>
      </c>
      <c r="M76" s="75">
        <v>60118.01</v>
      </c>
      <c r="N76" s="75">
        <v>60118.01</v>
      </c>
      <c r="O76" s="68"/>
    </row>
    <row r="77" spans="1:15" ht="26.25" customHeight="1" x14ac:dyDescent="0.25">
      <c r="A77" s="73" t="s">
        <v>450</v>
      </c>
      <c r="B77" s="74" t="s">
        <v>391</v>
      </c>
      <c r="C77" s="72" t="s">
        <v>392</v>
      </c>
      <c r="D77" s="72" t="s">
        <v>420</v>
      </c>
      <c r="E77" s="72" t="s">
        <v>327</v>
      </c>
      <c r="F77" s="72" t="s">
        <v>422</v>
      </c>
      <c r="G77" s="72" t="s">
        <v>3</v>
      </c>
      <c r="H77" s="72" t="s">
        <v>420</v>
      </c>
      <c r="I77" s="72" t="s">
        <v>326</v>
      </c>
      <c r="J77" s="72" t="s">
        <v>330</v>
      </c>
      <c r="K77" s="72" t="s">
        <v>331</v>
      </c>
      <c r="L77" s="75">
        <v>384925.64</v>
      </c>
      <c r="M77" s="75">
        <v>100000</v>
      </c>
      <c r="N77" s="75">
        <v>100000</v>
      </c>
      <c r="O77" s="68"/>
    </row>
    <row r="78" spans="1:15" ht="24" customHeight="1" x14ac:dyDescent="0.25">
      <c r="A78" s="73" t="s">
        <v>450</v>
      </c>
      <c r="B78" s="74" t="s">
        <v>391</v>
      </c>
      <c r="C78" s="72" t="s">
        <v>392</v>
      </c>
      <c r="D78" s="72" t="s">
        <v>420</v>
      </c>
      <c r="E78" s="72" t="s">
        <v>343</v>
      </c>
      <c r="F78" s="72" t="s">
        <v>423</v>
      </c>
      <c r="G78" s="72" t="s">
        <v>5</v>
      </c>
      <c r="H78" s="72" t="s">
        <v>420</v>
      </c>
      <c r="I78" s="72" t="s">
        <v>326</v>
      </c>
      <c r="J78" s="72" t="s">
        <v>330</v>
      </c>
      <c r="K78" s="72" t="s">
        <v>331</v>
      </c>
      <c r="L78" s="75">
        <v>324600</v>
      </c>
      <c r="M78" s="75">
        <v>324600</v>
      </c>
      <c r="N78" s="75">
        <v>324600</v>
      </c>
      <c r="O78" s="68"/>
    </row>
    <row r="79" spans="1:15" ht="24" customHeight="1" x14ac:dyDescent="0.25">
      <c r="A79" s="73" t="s">
        <v>450</v>
      </c>
      <c r="B79" s="74" t="s">
        <v>391</v>
      </c>
      <c r="C79" s="72" t="s">
        <v>392</v>
      </c>
      <c r="D79" s="72" t="s">
        <v>420</v>
      </c>
      <c r="E79" s="72" t="s">
        <v>345</v>
      </c>
      <c r="F79" s="72" t="s">
        <v>424</v>
      </c>
      <c r="G79" s="72" t="s">
        <v>5</v>
      </c>
      <c r="H79" s="72" t="s">
        <v>420</v>
      </c>
      <c r="I79" s="72" t="s">
        <v>326</v>
      </c>
      <c r="J79" s="72" t="s">
        <v>330</v>
      </c>
      <c r="K79" s="72" t="s">
        <v>331</v>
      </c>
      <c r="L79" s="75">
        <v>339000</v>
      </c>
      <c r="M79" s="75">
        <v>339000</v>
      </c>
      <c r="N79" s="75">
        <v>339000</v>
      </c>
      <c r="O79" s="68"/>
    </row>
    <row r="80" spans="1:15" ht="24.75" customHeight="1" x14ac:dyDescent="0.25">
      <c r="A80" s="73" t="s">
        <v>425</v>
      </c>
      <c r="B80" s="74" t="s">
        <v>426</v>
      </c>
      <c r="C80" s="72" t="s">
        <v>427</v>
      </c>
      <c r="D80" s="72" t="s">
        <v>326</v>
      </c>
      <c r="E80" s="72" t="s">
        <v>327</v>
      </c>
      <c r="F80" s="72" t="s">
        <v>328</v>
      </c>
      <c r="G80" s="72" t="s">
        <v>329</v>
      </c>
      <c r="H80" s="72" t="s">
        <v>326</v>
      </c>
      <c r="I80" s="72" t="s">
        <v>326</v>
      </c>
      <c r="J80" s="72" t="s">
        <v>330</v>
      </c>
      <c r="K80" s="72" t="s">
        <v>331</v>
      </c>
      <c r="L80" s="75">
        <v>4567300</v>
      </c>
      <c r="M80" s="75">
        <v>4567300</v>
      </c>
      <c r="N80" s="75">
        <v>4567300</v>
      </c>
      <c r="O80" s="68"/>
    </row>
    <row r="81" spans="1:15" ht="24" customHeight="1" x14ac:dyDescent="0.25">
      <c r="A81" s="73" t="s">
        <v>396</v>
      </c>
      <c r="B81" s="74" t="s">
        <v>426</v>
      </c>
      <c r="C81" s="72" t="s">
        <v>427</v>
      </c>
      <c r="D81" s="72" t="s">
        <v>397</v>
      </c>
      <c r="E81" s="72" t="s">
        <v>343</v>
      </c>
      <c r="F81" s="72" t="s">
        <v>398</v>
      </c>
      <c r="G81" s="72" t="s">
        <v>5</v>
      </c>
      <c r="H81" s="72" t="s">
        <v>397</v>
      </c>
      <c r="I81" s="72" t="s">
        <v>326</v>
      </c>
      <c r="J81" s="72" t="s">
        <v>330</v>
      </c>
      <c r="K81" s="72" t="s">
        <v>331</v>
      </c>
      <c r="L81" s="75">
        <v>4567300</v>
      </c>
      <c r="M81" s="75">
        <v>4567300</v>
      </c>
      <c r="N81" s="75">
        <v>4567300</v>
      </c>
      <c r="O81" s="68"/>
    </row>
    <row r="82" spans="1:15" ht="29.25" customHeight="1" x14ac:dyDescent="0.25">
      <c r="A82" s="69" t="s">
        <v>428</v>
      </c>
      <c r="B82" s="70" t="s">
        <v>429</v>
      </c>
      <c r="C82" s="71" t="s">
        <v>430</v>
      </c>
      <c r="D82" s="72" t="s">
        <v>326</v>
      </c>
      <c r="E82" s="72" t="s">
        <v>327</v>
      </c>
      <c r="F82" s="72" t="s">
        <v>328</v>
      </c>
      <c r="G82" s="72" t="s">
        <v>329</v>
      </c>
      <c r="H82" s="72" t="s">
        <v>326</v>
      </c>
      <c r="I82" s="72" t="s">
        <v>430</v>
      </c>
      <c r="J82" s="72" t="s">
        <v>330</v>
      </c>
      <c r="K82" s="72" t="s">
        <v>331</v>
      </c>
      <c r="L82" s="67"/>
      <c r="M82" s="67"/>
      <c r="N82" s="67"/>
      <c r="O82" s="68"/>
    </row>
    <row r="83" spans="1:15" ht="26.25" customHeight="1" x14ac:dyDescent="0.25">
      <c r="A83" s="69" t="s">
        <v>431</v>
      </c>
      <c r="B83" s="70" t="s">
        <v>432</v>
      </c>
      <c r="C83" s="71" t="s">
        <v>326</v>
      </c>
      <c r="D83" s="72" t="s">
        <v>326</v>
      </c>
      <c r="E83" s="72" t="s">
        <v>327</v>
      </c>
      <c r="F83" s="72" t="s">
        <v>328</v>
      </c>
      <c r="G83" s="72" t="s">
        <v>329</v>
      </c>
      <c r="H83" s="72" t="s">
        <v>326</v>
      </c>
      <c r="I83" s="72" t="s">
        <v>326</v>
      </c>
      <c r="J83" s="72" t="s">
        <v>330</v>
      </c>
      <c r="K83" s="72" t="s">
        <v>331</v>
      </c>
      <c r="L83" s="67"/>
      <c r="M83" s="67"/>
      <c r="N83" s="67"/>
      <c r="O83" s="68"/>
    </row>
    <row r="86" spans="1:15" x14ac:dyDescent="0.25">
      <c r="A86" s="76"/>
      <c r="B86" s="76" t="s">
        <v>433</v>
      </c>
    </row>
    <row r="87" spans="1:15" x14ac:dyDescent="0.25">
      <c r="A87" s="76"/>
      <c r="B87" s="76" t="s">
        <v>434</v>
      </c>
    </row>
    <row r="88" spans="1:15" x14ac:dyDescent="0.25">
      <c r="A88" s="76"/>
      <c r="B88" s="76" t="s">
        <v>435</v>
      </c>
    </row>
    <row r="89" spans="1:15" x14ac:dyDescent="0.25">
      <c r="A89" s="77"/>
      <c r="B89" s="77" t="s">
        <v>436</v>
      </c>
    </row>
    <row r="90" spans="1:15" x14ac:dyDescent="0.25">
      <c r="A90" s="77"/>
      <c r="B90" s="77" t="s">
        <v>437</v>
      </c>
    </row>
    <row r="91" spans="1:15" x14ac:dyDescent="0.25">
      <c r="A91" s="77"/>
      <c r="B91" s="77" t="s">
        <v>438</v>
      </c>
    </row>
    <row r="92" spans="1:15" x14ac:dyDescent="0.25">
      <c r="A92" s="77"/>
      <c r="B92" s="77" t="s">
        <v>439</v>
      </c>
      <c r="C92" s="93"/>
    </row>
    <row r="93" spans="1:15" x14ac:dyDescent="0.25">
      <c r="A93" s="52"/>
      <c r="B93" s="52"/>
      <c r="C93" s="93"/>
    </row>
    <row r="94" spans="1:15" x14ac:dyDescent="0.25">
      <c r="A94" s="76"/>
      <c r="B94" s="76" t="s">
        <v>440</v>
      </c>
    </row>
    <row r="95" spans="1:15" x14ac:dyDescent="0.25">
      <c r="A95" s="76"/>
      <c r="B95" s="76" t="s">
        <v>434</v>
      </c>
    </row>
    <row r="96" spans="1:15" x14ac:dyDescent="0.25">
      <c r="A96" s="76"/>
      <c r="B96" s="76" t="s">
        <v>435</v>
      </c>
    </row>
    <row r="97" spans="1:2" x14ac:dyDescent="0.25">
      <c r="A97" s="77"/>
      <c r="B97" s="77" t="s">
        <v>441</v>
      </c>
    </row>
    <row r="98" spans="1:2" x14ac:dyDescent="0.25">
      <c r="A98" s="77"/>
      <c r="B98" s="77" t="s">
        <v>442</v>
      </c>
    </row>
    <row r="99" spans="1:2" x14ac:dyDescent="0.25">
      <c r="A99" s="77"/>
      <c r="B99" s="77" t="s">
        <v>443</v>
      </c>
    </row>
    <row r="100" spans="1:2" x14ac:dyDescent="0.25">
      <c r="A100" s="77"/>
      <c r="B100" s="77" t="s">
        <v>444</v>
      </c>
    </row>
  </sheetData>
  <mergeCells count="27">
    <mergeCell ref="B19:L19"/>
    <mergeCell ref="A22:O22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O24"/>
    <mergeCell ref="O25:O26"/>
    <mergeCell ref="B16:L16"/>
    <mergeCell ref="N2:O2"/>
    <mergeCell ref="N3:O3"/>
    <mergeCell ref="N4:O4"/>
    <mergeCell ref="N5:O5"/>
    <mergeCell ref="N6:O6"/>
    <mergeCell ref="N7:O7"/>
    <mergeCell ref="B14:I14"/>
    <mergeCell ref="N9:O9"/>
    <mergeCell ref="A11:N11"/>
    <mergeCell ref="A12:N12"/>
    <mergeCell ref="O12:O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71FA-D370-4A85-97F9-892E17B68E10}">
  <dimension ref="A1:DB54"/>
  <sheetViews>
    <sheetView workbookViewId="0">
      <selection activeCell="J45" sqref="J45:K45"/>
    </sheetView>
  </sheetViews>
  <sheetFormatPr defaultRowHeight="15" x14ac:dyDescent="0.25"/>
  <cols>
    <col min="1" max="1" width="9.140625" customWidth="1"/>
    <col min="2" max="2" width="1.42578125" customWidth="1"/>
    <col min="3" max="8" width="9.140625" hidden="1" customWidth="1"/>
    <col min="16" max="16" width="8.5703125" customWidth="1"/>
    <col min="17" max="17" width="9.140625" customWidth="1"/>
    <col min="18" max="18" width="17.85546875" customWidth="1"/>
    <col min="19" max="39" width="9.140625" hidden="1" customWidth="1"/>
    <col min="40" max="40" width="8.42578125" hidden="1" customWidth="1"/>
    <col min="41" max="65" width="9.140625" hidden="1" customWidth="1"/>
    <col min="66" max="66" width="5.28515625" hidden="1" customWidth="1"/>
    <col min="67" max="90" width="9.140625" hidden="1" customWidth="1"/>
    <col min="91" max="91" width="16.7109375" hidden="1" customWidth="1"/>
    <col min="93" max="93" width="5" customWidth="1"/>
    <col min="94" max="99" width="9.140625" hidden="1" customWidth="1"/>
    <col min="101" max="101" width="12.140625" customWidth="1"/>
    <col min="103" max="103" width="11.28515625" customWidth="1"/>
    <col min="104" max="104" width="11.42578125" customWidth="1"/>
    <col min="105" max="105" width="12.7109375" customWidth="1"/>
  </cols>
  <sheetData>
    <row r="1" spans="1:106" x14ac:dyDescent="0.25">
      <c r="B1" s="117" t="s">
        <v>451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</row>
    <row r="3" spans="1:106" x14ac:dyDescent="0.25">
      <c r="A3" s="129" t="s">
        <v>10</v>
      </c>
      <c r="B3" s="129"/>
      <c r="C3" s="129"/>
      <c r="D3" s="129"/>
      <c r="E3" s="129"/>
      <c r="F3" s="129"/>
      <c r="G3" s="129"/>
      <c r="H3" s="130"/>
      <c r="I3" s="118" t="s">
        <v>1</v>
      </c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35"/>
      <c r="CN3" s="121" t="s">
        <v>452</v>
      </c>
      <c r="CO3" s="129"/>
      <c r="CP3" s="129"/>
      <c r="CQ3" s="129"/>
      <c r="CR3" s="129"/>
      <c r="CS3" s="129"/>
      <c r="CT3" s="129"/>
      <c r="CU3" s="130"/>
      <c r="CV3" s="121" t="s">
        <v>453</v>
      </c>
      <c r="CW3" s="121" t="s">
        <v>454</v>
      </c>
      <c r="CX3" s="121" t="s">
        <v>455</v>
      </c>
      <c r="CY3" s="124" t="s">
        <v>310</v>
      </c>
      <c r="CZ3" s="125"/>
      <c r="DA3" s="125"/>
      <c r="DB3" s="126"/>
    </row>
    <row r="4" spans="1:106" x14ac:dyDescent="0.25">
      <c r="A4" s="131"/>
      <c r="B4" s="131"/>
      <c r="C4" s="131"/>
      <c r="D4" s="131"/>
      <c r="E4" s="131"/>
      <c r="F4" s="131"/>
      <c r="G4" s="131"/>
      <c r="H4" s="132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36"/>
      <c r="CN4" s="122"/>
      <c r="CO4" s="131"/>
      <c r="CP4" s="131"/>
      <c r="CQ4" s="131"/>
      <c r="CR4" s="131"/>
      <c r="CS4" s="131"/>
      <c r="CT4" s="131"/>
      <c r="CU4" s="132"/>
      <c r="CV4" s="122"/>
      <c r="CW4" s="122"/>
      <c r="CX4" s="122"/>
      <c r="CY4" s="78" t="s">
        <v>311</v>
      </c>
      <c r="CZ4" s="78" t="s">
        <v>312</v>
      </c>
      <c r="DA4" s="78" t="s">
        <v>313</v>
      </c>
      <c r="DB4" s="127" t="s">
        <v>314</v>
      </c>
    </row>
    <row r="5" spans="1:106" ht="33.75" x14ac:dyDescent="0.25">
      <c r="A5" s="133"/>
      <c r="B5" s="133"/>
      <c r="C5" s="133"/>
      <c r="D5" s="133"/>
      <c r="E5" s="133"/>
      <c r="F5" s="133"/>
      <c r="G5" s="133"/>
      <c r="H5" s="134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37"/>
      <c r="CN5" s="123"/>
      <c r="CO5" s="133"/>
      <c r="CP5" s="133"/>
      <c r="CQ5" s="133"/>
      <c r="CR5" s="133"/>
      <c r="CS5" s="133"/>
      <c r="CT5" s="133"/>
      <c r="CU5" s="134"/>
      <c r="CV5" s="123"/>
      <c r="CW5" s="123"/>
      <c r="CX5" s="123"/>
      <c r="CY5" s="56" t="s">
        <v>456</v>
      </c>
      <c r="CZ5" s="79" t="s">
        <v>457</v>
      </c>
      <c r="DA5" s="79" t="s">
        <v>458</v>
      </c>
      <c r="DB5" s="128"/>
    </row>
    <row r="6" spans="1:106" ht="15.75" thickBot="1" x14ac:dyDescent="0.3">
      <c r="A6" s="138" t="s">
        <v>2</v>
      </c>
      <c r="B6" s="138"/>
      <c r="C6" s="138"/>
      <c r="D6" s="138"/>
      <c r="E6" s="138"/>
      <c r="F6" s="138"/>
      <c r="G6" s="138"/>
      <c r="H6" s="139"/>
      <c r="I6" s="138" t="s">
        <v>3</v>
      </c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9"/>
      <c r="CN6" s="140" t="s">
        <v>4</v>
      </c>
      <c r="CO6" s="141"/>
      <c r="CP6" s="141"/>
      <c r="CQ6" s="141"/>
      <c r="CR6" s="141"/>
      <c r="CS6" s="141"/>
      <c r="CT6" s="141"/>
      <c r="CU6" s="142"/>
      <c r="CV6" s="80" t="s">
        <v>5</v>
      </c>
      <c r="CW6" s="80" t="s">
        <v>11</v>
      </c>
      <c r="CX6" s="80" t="s">
        <v>459</v>
      </c>
      <c r="CY6" s="80" t="s">
        <v>6</v>
      </c>
      <c r="CZ6" s="80" t="s">
        <v>7</v>
      </c>
      <c r="DA6" s="80" t="s">
        <v>8</v>
      </c>
      <c r="DB6" s="81" t="s">
        <v>9</v>
      </c>
    </row>
    <row r="7" spans="1:106" x14ac:dyDescent="0.25">
      <c r="A7" s="143">
        <v>1</v>
      </c>
      <c r="B7" s="143"/>
      <c r="C7" s="143"/>
      <c r="D7" s="143"/>
      <c r="E7" s="143"/>
      <c r="F7" s="143"/>
      <c r="G7" s="143"/>
      <c r="H7" s="144"/>
      <c r="I7" s="145" t="s">
        <v>460</v>
      </c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7" t="s">
        <v>461</v>
      </c>
      <c r="CO7" s="148"/>
      <c r="CP7" s="148"/>
      <c r="CQ7" s="148"/>
      <c r="CR7" s="148"/>
      <c r="CS7" s="148"/>
      <c r="CT7" s="148"/>
      <c r="CU7" s="149"/>
      <c r="CV7" s="62" t="s">
        <v>462</v>
      </c>
      <c r="CW7" s="62" t="s">
        <v>321</v>
      </c>
      <c r="CX7" s="62" t="s">
        <v>321</v>
      </c>
      <c r="CY7" s="63">
        <v>22895746.309999999</v>
      </c>
      <c r="CZ7" s="63">
        <v>21677400</v>
      </c>
      <c r="DA7" s="63">
        <v>21677400</v>
      </c>
      <c r="DB7" s="64"/>
    </row>
    <row r="8" spans="1:106" ht="24.75" customHeight="1" x14ac:dyDescent="0.25">
      <c r="A8" s="150" t="s">
        <v>13</v>
      </c>
      <c r="B8" s="150"/>
      <c r="C8" s="150"/>
      <c r="D8" s="150"/>
      <c r="E8" s="150"/>
      <c r="F8" s="150"/>
      <c r="G8" s="150"/>
      <c r="H8" s="151"/>
      <c r="I8" s="152" t="s">
        <v>463</v>
      </c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4" t="s">
        <v>464</v>
      </c>
      <c r="CO8" s="150"/>
      <c r="CP8" s="150"/>
      <c r="CQ8" s="150"/>
      <c r="CR8" s="150"/>
      <c r="CS8" s="150"/>
      <c r="CT8" s="150"/>
      <c r="CU8" s="151"/>
      <c r="CV8" s="66" t="s">
        <v>462</v>
      </c>
      <c r="CW8" s="66" t="s">
        <v>321</v>
      </c>
      <c r="CX8" s="66" t="s">
        <v>321</v>
      </c>
      <c r="CY8" s="67">
        <v>22895746.309999999</v>
      </c>
      <c r="CZ8" s="67">
        <v>21677400</v>
      </c>
      <c r="DA8" s="67">
        <v>21677400</v>
      </c>
      <c r="DB8" s="68"/>
    </row>
    <row r="9" spans="1:106" ht="26.25" customHeight="1" x14ac:dyDescent="0.25">
      <c r="A9" s="150" t="s">
        <v>14</v>
      </c>
      <c r="B9" s="150"/>
      <c r="C9" s="150"/>
      <c r="D9" s="150"/>
      <c r="E9" s="150"/>
      <c r="F9" s="150"/>
      <c r="G9" s="150"/>
      <c r="H9" s="151"/>
      <c r="I9" s="152" t="s">
        <v>465</v>
      </c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4" t="s">
        <v>466</v>
      </c>
      <c r="CO9" s="150"/>
      <c r="CP9" s="150"/>
      <c r="CQ9" s="150"/>
      <c r="CR9" s="150"/>
      <c r="CS9" s="150"/>
      <c r="CT9" s="150"/>
      <c r="CU9" s="151"/>
      <c r="CV9" s="66" t="s">
        <v>462</v>
      </c>
      <c r="CW9" s="66" t="s">
        <v>321</v>
      </c>
      <c r="CX9" s="66" t="s">
        <v>321</v>
      </c>
      <c r="CY9" s="67">
        <v>11748400</v>
      </c>
      <c r="CZ9" s="67">
        <v>11748400</v>
      </c>
      <c r="DA9" s="67">
        <v>11748400</v>
      </c>
      <c r="DB9" s="68"/>
    </row>
    <row r="10" spans="1:106" x14ac:dyDescent="0.25">
      <c r="A10" s="150" t="s">
        <v>467</v>
      </c>
      <c r="B10" s="150"/>
      <c r="C10" s="150"/>
      <c r="D10" s="150"/>
      <c r="E10" s="150"/>
      <c r="F10" s="150"/>
      <c r="G10" s="150"/>
      <c r="H10" s="151"/>
      <c r="I10" s="152" t="s">
        <v>468</v>
      </c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4" t="s">
        <v>469</v>
      </c>
      <c r="CO10" s="150"/>
      <c r="CP10" s="150"/>
      <c r="CQ10" s="150"/>
      <c r="CR10" s="150"/>
      <c r="CS10" s="150"/>
      <c r="CT10" s="150"/>
      <c r="CU10" s="151"/>
      <c r="CV10" s="66" t="s">
        <v>470</v>
      </c>
      <c r="CW10" s="66" t="s">
        <v>321</v>
      </c>
      <c r="CX10" s="66" t="s">
        <v>321</v>
      </c>
      <c r="CY10" s="67">
        <v>11748400</v>
      </c>
      <c r="CZ10" s="67">
        <v>11748400</v>
      </c>
      <c r="DA10" s="67">
        <v>11748400</v>
      </c>
      <c r="DB10" s="68"/>
    </row>
    <row r="11" spans="1:106" x14ac:dyDescent="0.25">
      <c r="A11" s="150" t="s">
        <v>249</v>
      </c>
      <c r="B11" s="150"/>
      <c r="C11" s="150"/>
      <c r="D11" s="150"/>
      <c r="E11" s="150"/>
      <c r="F11" s="150"/>
      <c r="G11" s="150"/>
      <c r="H11" s="151"/>
      <c r="I11" s="152" t="s">
        <v>471</v>
      </c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4" t="s">
        <v>472</v>
      </c>
      <c r="CO11" s="150"/>
      <c r="CP11" s="150"/>
      <c r="CQ11" s="150"/>
      <c r="CR11" s="150"/>
      <c r="CS11" s="150"/>
      <c r="CT11" s="150"/>
      <c r="CU11" s="151"/>
      <c r="CV11" s="66" t="s">
        <v>462</v>
      </c>
      <c r="CW11" s="66" t="s">
        <v>321</v>
      </c>
      <c r="CX11" s="66" t="s">
        <v>321</v>
      </c>
      <c r="CY11" s="67">
        <v>11147346.310000001</v>
      </c>
      <c r="CZ11" s="67">
        <v>9929000</v>
      </c>
      <c r="DA11" s="67">
        <v>9929000</v>
      </c>
      <c r="DB11" s="68"/>
    </row>
    <row r="12" spans="1:106" x14ac:dyDescent="0.25">
      <c r="A12" s="150" t="s">
        <v>473</v>
      </c>
      <c r="B12" s="150"/>
      <c r="C12" s="150"/>
      <c r="D12" s="150"/>
      <c r="E12" s="150"/>
      <c r="F12" s="150"/>
      <c r="G12" s="150"/>
      <c r="H12" s="151"/>
      <c r="I12" s="152" t="s">
        <v>468</v>
      </c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4" t="s">
        <v>474</v>
      </c>
      <c r="CO12" s="150"/>
      <c r="CP12" s="150"/>
      <c r="CQ12" s="150"/>
      <c r="CR12" s="150"/>
      <c r="CS12" s="150"/>
      <c r="CT12" s="150"/>
      <c r="CU12" s="151"/>
      <c r="CV12" s="66" t="s">
        <v>462</v>
      </c>
      <c r="CW12" s="66" t="s">
        <v>321</v>
      </c>
      <c r="CX12" s="66" t="s">
        <v>321</v>
      </c>
      <c r="CY12" s="67">
        <v>11147346.310000001</v>
      </c>
      <c r="CZ12" s="67">
        <v>9929000</v>
      </c>
      <c r="DA12" s="67">
        <v>9929000</v>
      </c>
      <c r="DB12" s="68"/>
    </row>
    <row r="13" spans="1:106" ht="15.75" thickBot="1" x14ac:dyDescent="0.3">
      <c r="A13" s="150" t="s">
        <v>475</v>
      </c>
      <c r="B13" s="150"/>
      <c r="C13" s="150"/>
      <c r="D13" s="150"/>
      <c r="E13" s="150"/>
      <c r="F13" s="150"/>
      <c r="G13" s="150"/>
      <c r="H13" s="151"/>
      <c r="I13" s="152" t="s">
        <v>476</v>
      </c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4" t="s">
        <v>477</v>
      </c>
      <c r="CO13" s="150"/>
      <c r="CP13" s="150"/>
      <c r="CQ13" s="150"/>
      <c r="CR13" s="150"/>
      <c r="CS13" s="150"/>
      <c r="CT13" s="150"/>
      <c r="CU13" s="151"/>
      <c r="CV13" s="66" t="s">
        <v>470</v>
      </c>
      <c r="CW13" s="66" t="s">
        <v>331</v>
      </c>
      <c r="CX13" s="66" t="s">
        <v>321</v>
      </c>
      <c r="CY13" s="67">
        <v>11147346.310000001</v>
      </c>
      <c r="CZ13" s="67">
        <v>9929000</v>
      </c>
      <c r="DA13" s="67">
        <v>9929000</v>
      </c>
      <c r="DB13" s="68"/>
    </row>
    <row r="14" spans="1:106" ht="18" customHeight="1" x14ac:dyDescent="0.25">
      <c r="A14" s="143">
        <v>2</v>
      </c>
      <c r="B14" s="143"/>
      <c r="C14" s="143"/>
      <c r="D14" s="143"/>
      <c r="E14" s="143"/>
      <c r="F14" s="143"/>
      <c r="G14" s="143"/>
      <c r="H14" s="144"/>
      <c r="I14" s="145" t="s">
        <v>478</v>
      </c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7" t="s">
        <v>479</v>
      </c>
      <c r="CO14" s="148"/>
      <c r="CP14" s="148"/>
      <c r="CQ14" s="148"/>
      <c r="CR14" s="148"/>
      <c r="CS14" s="148"/>
      <c r="CT14" s="148"/>
      <c r="CU14" s="149"/>
      <c r="CV14" s="62" t="s">
        <v>462</v>
      </c>
      <c r="CW14" s="62" t="s">
        <v>321</v>
      </c>
      <c r="CX14" s="62" t="s">
        <v>321</v>
      </c>
      <c r="CY14" s="63">
        <v>22895746.309999999</v>
      </c>
      <c r="CZ14" s="63">
        <v>21677400</v>
      </c>
      <c r="DA14" s="63">
        <v>21677400</v>
      </c>
      <c r="DB14" s="64"/>
    </row>
    <row r="15" spans="1:106" ht="15.75" thickBot="1" x14ac:dyDescent="0.3">
      <c r="A15" s="150" t="s">
        <v>16</v>
      </c>
      <c r="B15" s="150"/>
      <c r="C15" s="150"/>
      <c r="D15" s="150"/>
      <c r="E15" s="150"/>
      <c r="F15" s="150"/>
      <c r="G15" s="150"/>
      <c r="H15" s="151"/>
      <c r="I15" s="152" t="s">
        <v>480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4" t="s">
        <v>481</v>
      </c>
      <c r="CO15" s="150"/>
      <c r="CP15" s="150"/>
      <c r="CQ15" s="150"/>
      <c r="CR15" s="150"/>
      <c r="CS15" s="150"/>
      <c r="CT15" s="150"/>
      <c r="CU15" s="151"/>
      <c r="CV15" s="66" t="s">
        <v>470</v>
      </c>
      <c r="CW15" s="66" t="s">
        <v>321</v>
      </c>
      <c r="CX15" s="66" t="s">
        <v>321</v>
      </c>
      <c r="CY15" s="67">
        <v>22895746.309999999</v>
      </c>
      <c r="CZ15" s="67">
        <v>21677400</v>
      </c>
      <c r="DA15" s="67">
        <v>21677400</v>
      </c>
      <c r="DB15" s="68"/>
    </row>
    <row r="16" spans="1:106" ht="17.25" customHeight="1" x14ac:dyDescent="0.25">
      <c r="A16" s="143">
        <v>3</v>
      </c>
      <c r="B16" s="143"/>
      <c r="C16" s="143"/>
      <c r="D16" s="143"/>
      <c r="E16" s="143"/>
      <c r="F16" s="143"/>
      <c r="G16" s="143"/>
      <c r="H16" s="144"/>
      <c r="I16" s="145" t="s">
        <v>482</v>
      </c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7" t="s">
        <v>483</v>
      </c>
      <c r="CO16" s="148"/>
      <c r="CP16" s="148"/>
      <c r="CQ16" s="148"/>
      <c r="CR16" s="148"/>
      <c r="CS16" s="148"/>
      <c r="CT16" s="148"/>
      <c r="CU16" s="149"/>
      <c r="CV16" s="62" t="s">
        <v>462</v>
      </c>
      <c r="CW16" s="62" t="s">
        <v>321</v>
      </c>
      <c r="CX16" s="62" t="s">
        <v>321</v>
      </c>
      <c r="CY16" s="63"/>
      <c r="CZ16" s="63"/>
      <c r="DA16" s="63"/>
      <c r="DB16" s="64"/>
    </row>
    <row r="18" spans="1:101" x14ac:dyDescent="0.25">
      <c r="I18" s="52" t="s">
        <v>17</v>
      </c>
      <c r="CV18" s="76"/>
      <c r="CW18" s="76" t="s">
        <v>433</v>
      </c>
    </row>
    <row r="19" spans="1:101" x14ac:dyDescent="0.25">
      <c r="I19" s="52" t="s">
        <v>18</v>
      </c>
      <c r="M19" s="95" t="s">
        <v>487</v>
      </c>
      <c r="N19" s="95"/>
      <c r="P19" s="96"/>
      <c r="R19" s="98" t="s">
        <v>27</v>
      </c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V19" s="76"/>
      <c r="CW19" s="76" t="s">
        <v>434</v>
      </c>
    </row>
    <row r="20" spans="1:101" x14ac:dyDescent="0.25">
      <c r="M20" s="181" t="s">
        <v>494</v>
      </c>
      <c r="N20" s="182"/>
      <c r="P20" s="97" t="s">
        <v>20</v>
      </c>
      <c r="R20" s="97" t="s">
        <v>0</v>
      </c>
      <c r="AQ20" s="163" t="s">
        <v>19</v>
      </c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K20" s="163" t="s">
        <v>20</v>
      </c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V20" s="76"/>
      <c r="CW20" s="76" t="s">
        <v>435</v>
      </c>
    </row>
    <row r="21" spans="1:101" x14ac:dyDescent="0.25"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V21" s="77"/>
      <c r="CW21" s="77" t="s">
        <v>436</v>
      </c>
    </row>
    <row r="22" spans="1:101" x14ac:dyDescent="0.25">
      <c r="I22" s="52" t="s">
        <v>21</v>
      </c>
      <c r="L22" s="183" t="s">
        <v>490</v>
      </c>
      <c r="M22" s="184"/>
      <c r="O22" s="187" t="s">
        <v>266</v>
      </c>
      <c r="P22" s="168"/>
      <c r="R22" s="99" t="s">
        <v>491</v>
      </c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93"/>
      <c r="BZ22" s="93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V22" s="77"/>
      <c r="CW22" s="77" t="s">
        <v>437</v>
      </c>
    </row>
    <row r="23" spans="1:101" ht="15.75" x14ac:dyDescent="0.25">
      <c r="L23" s="185" t="s">
        <v>19</v>
      </c>
      <c r="M23" s="186"/>
      <c r="O23" s="188" t="s">
        <v>22</v>
      </c>
      <c r="P23" s="189"/>
      <c r="R23" s="100" t="s">
        <v>23</v>
      </c>
      <c r="AM23" s="163" t="s">
        <v>19</v>
      </c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G23" s="163" t="s">
        <v>22</v>
      </c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93"/>
      <c r="BZ23" s="93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V23" s="77"/>
      <c r="CW23" s="77" t="s">
        <v>438</v>
      </c>
    </row>
    <row r="24" spans="1:101" x14ac:dyDescent="0.25"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V24" s="77"/>
      <c r="CW24" s="77" t="s">
        <v>439</v>
      </c>
    </row>
    <row r="25" spans="1:101" x14ac:dyDescent="0.25">
      <c r="A25" s="93"/>
      <c r="B25" s="93"/>
      <c r="C25" s="93"/>
      <c r="D25" s="93"/>
      <c r="E25" s="93"/>
      <c r="F25" s="93"/>
      <c r="G25" s="93"/>
      <c r="H25" s="93"/>
      <c r="I25" s="172" t="s">
        <v>497</v>
      </c>
      <c r="J25" s="173"/>
      <c r="K25" s="157" t="s">
        <v>271</v>
      </c>
      <c r="L25" s="174"/>
      <c r="M25" s="174"/>
      <c r="N25" s="175" t="s">
        <v>495</v>
      </c>
      <c r="O25" s="176"/>
      <c r="P25" s="93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50"/>
      <c r="AG25" s="173" t="s">
        <v>470</v>
      </c>
      <c r="AH25" s="178"/>
      <c r="AI25" s="178"/>
      <c r="AJ25" s="178"/>
      <c r="AK25" s="178"/>
      <c r="AL25" s="52" t="s">
        <v>25</v>
      </c>
    </row>
    <row r="26" spans="1:101" ht="15.75" thickBot="1" x14ac:dyDescent="0.3"/>
    <row r="27" spans="1:101" x14ac:dyDescent="0.2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4"/>
    </row>
    <row r="28" spans="1:101" x14ac:dyDescent="0.25">
      <c r="A28" s="85" t="s">
        <v>484</v>
      </c>
      <c r="CM28" s="86"/>
    </row>
    <row r="29" spans="1:101" x14ac:dyDescent="0.25">
      <c r="A29" s="159" t="s">
        <v>492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1"/>
    </row>
    <row r="30" spans="1:101" x14ac:dyDescent="0.25">
      <c r="A30" s="162" t="s">
        <v>485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4"/>
      <c r="CV30" s="76"/>
      <c r="CW30" s="76" t="s">
        <v>440</v>
      </c>
    </row>
    <row r="31" spans="1:101" x14ac:dyDescent="0.25">
      <c r="A31" s="87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8"/>
      <c r="CV31" s="76"/>
      <c r="CW31" s="76" t="s">
        <v>434</v>
      </c>
    </row>
    <row r="32" spans="1:101" x14ac:dyDescent="0.25">
      <c r="A32" s="101"/>
      <c r="B32" s="101"/>
      <c r="C32" s="101"/>
      <c r="D32" s="101"/>
      <c r="E32" s="101"/>
      <c r="F32" s="101"/>
      <c r="G32" s="101"/>
      <c r="H32" s="101"/>
      <c r="I32" s="167"/>
      <c r="J32" s="168"/>
      <c r="K32" s="101"/>
      <c r="L32" s="101"/>
      <c r="M32" s="171" t="s">
        <v>493</v>
      </c>
      <c r="N32" s="168"/>
      <c r="O32" s="168"/>
      <c r="P32" s="168"/>
      <c r="Q32" s="168"/>
      <c r="R32" s="168"/>
      <c r="S32" s="94"/>
      <c r="T32" s="94"/>
      <c r="U32" s="94"/>
      <c r="V32" s="94"/>
      <c r="W32" s="94"/>
      <c r="X32" s="94"/>
      <c r="Y32" s="94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6"/>
      <c r="CV32" s="76"/>
      <c r="CW32" s="76" t="s">
        <v>435</v>
      </c>
    </row>
    <row r="33" spans="1:101" x14ac:dyDescent="0.25">
      <c r="A33" s="87"/>
      <c r="B33" s="82"/>
      <c r="C33" s="82"/>
      <c r="D33" s="82"/>
      <c r="E33" s="82"/>
      <c r="F33" s="82"/>
      <c r="G33" s="82"/>
      <c r="H33" s="82"/>
      <c r="I33" s="169" t="s">
        <v>20</v>
      </c>
      <c r="J33" s="170"/>
      <c r="K33" s="82"/>
      <c r="L33" s="82"/>
      <c r="M33" s="169" t="s">
        <v>0</v>
      </c>
      <c r="N33" s="170"/>
      <c r="O33" s="170"/>
      <c r="P33" s="170"/>
      <c r="Q33" s="170"/>
      <c r="R33" s="170"/>
      <c r="S33" s="92"/>
      <c r="T33" s="92"/>
      <c r="U33" s="92"/>
      <c r="V33" s="92"/>
      <c r="W33" s="92"/>
      <c r="X33" s="92"/>
      <c r="Y33" s="92"/>
      <c r="AH33" s="163" t="s">
        <v>0</v>
      </c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4"/>
      <c r="CV33" s="77"/>
      <c r="CW33" s="77" t="s">
        <v>441</v>
      </c>
    </row>
    <row r="34" spans="1:101" x14ac:dyDescent="0.25">
      <c r="A34" s="85"/>
      <c r="CM34" s="86"/>
      <c r="CV34" s="77"/>
      <c r="CW34" s="77" t="s">
        <v>442</v>
      </c>
    </row>
    <row r="35" spans="1:101" x14ac:dyDescent="0.25">
      <c r="A35" s="50"/>
      <c r="B35" s="50"/>
      <c r="C35" s="102"/>
      <c r="D35" s="102"/>
      <c r="E35" s="102"/>
      <c r="F35" s="52" t="s">
        <v>24</v>
      </c>
      <c r="G35" s="52"/>
      <c r="H35" s="103"/>
      <c r="I35" s="46" t="s">
        <v>498</v>
      </c>
      <c r="J35" s="102"/>
      <c r="K35" s="157" t="s">
        <v>271</v>
      </c>
      <c r="L35" s="158"/>
      <c r="M35" s="102"/>
      <c r="N35" s="46" t="s">
        <v>495</v>
      </c>
      <c r="O35" s="102"/>
      <c r="P35" s="102"/>
      <c r="Q35" s="102"/>
      <c r="R35" s="102"/>
      <c r="S35" s="102"/>
      <c r="T35" s="102"/>
      <c r="U35" s="102"/>
      <c r="V35" s="102"/>
      <c r="W35" s="102"/>
      <c r="X35" s="155">
        <v>20</v>
      </c>
      <c r="Y35" s="155"/>
      <c r="Z35" s="155"/>
      <c r="AA35" s="156"/>
      <c r="AB35" s="156"/>
      <c r="AC35" s="156"/>
      <c r="AD35" s="52" t="s">
        <v>25</v>
      </c>
      <c r="CM35" s="86"/>
      <c r="CV35" s="77"/>
      <c r="CW35" s="77" t="s">
        <v>443</v>
      </c>
    </row>
    <row r="36" spans="1:101" ht="15.75" thickBot="1" x14ac:dyDescent="0.3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1"/>
      <c r="CV36" s="77"/>
      <c r="CW36" s="77" t="s">
        <v>444</v>
      </c>
    </row>
    <row r="39" spans="1:101" x14ac:dyDescent="0.25">
      <c r="A39" s="76"/>
      <c r="B39" s="76"/>
    </row>
    <row r="40" spans="1:101" x14ac:dyDescent="0.25">
      <c r="A40" s="76"/>
      <c r="B40" s="76"/>
    </row>
    <row r="41" spans="1:101" x14ac:dyDescent="0.25">
      <c r="A41" s="76"/>
      <c r="B41" s="76"/>
    </row>
    <row r="42" spans="1:101" x14ac:dyDescent="0.25">
      <c r="A42" s="77"/>
      <c r="B42" s="77"/>
    </row>
    <row r="43" spans="1:101" x14ac:dyDescent="0.25">
      <c r="A43" s="77"/>
      <c r="B43" s="77"/>
    </row>
    <row r="44" spans="1:101" x14ac:dyDescent="0.25">
      <c r="A44" s="77"/>
      <c r="B44" s="77"/>
    </row>
    <row r="45" spans="1:101" x14ac:dyDescent="0.25">
      <c r="A45" s="77"/>
      <c r="B45" s="77"/>
    </row>
    <row r="46" spans="1:101" x14ac:dyDescent="0.25">
      <c r="A46" s="52"/>
      <c r="B46" s="52"/>
    </row>
    <row r="47" spans="1:101" x14ac:dyDescent="0.25">
      <c r="A47" s="76"/>
      <c r="B47" s="76"/>
    </row>
    <row r="48" spans="1:101" x14ac:dyDescent="0.25">
      <c r="A48" s="76"/>
      <c r="B48" s="76"/>
    </row>
    <row r="49" spans="1:2" x14ac:dyDescent="0.25">
      <c r="A49" s="76"/>
      <c r="B49" s="76"/>
    </row>
    <row r="50" spans="1:2" x14ac:dyDescent="0.25">
      <c r="A50" s="77"/>
      <c r="B50" s="77"/>
    </row>
    <row r="51" spans="1:2" x14ac:dyDescent="0.25">
      <c r="A51" s="77"/>
      <c r="B51" s="77"/>
    </row>
    <row r="52" spans="1:2" x14ac:dyDescent="0.25">
      <c r="A52" s="77"/>
      <c r="B52" s="77"/>
    </row>
    <row r="53" spans="1:2" x14ac:dyDescent="0.25">
      <c r="A53" s="77"/>
      <c r="B53" s="77"/>
    </row>
    <row r="54" spans="1:2" x14ac:dyDescent="0.25">
      <c r="A54" s="52"/>
      <c r="B54" s="52"/>
    </row>
  </sheetData>
  <mergeCells count="75">
    <mergeCell ref="BY20:CR20"/>
    <mergeCell ref="BY19:CR19"/>
    <mergeCell ref="M20:N20"/>
    <mergeCell ref="L22:M22"/>
    <mergeCell ref="L23:M23"/>
    <mergeCell ref="O22:P22"/>
    <mergeCell ref="O23:P23"/>
    <mergeCell ref="CA23:CR23"/>
    <mergeCell ref="CA22:CR22"/>
    <mergeCell ref="BK19:BV19"/>
    <mergeCell ref="AQ19:BH19"/>
    <mergeCell ref="AM23:BD23"/>
    <mergeCell ref="BG23:BX23"/>
    <mergeCell ref="I25:J25"/>
    <mergeCell ref="K25:M25"/>
    <mergeCell ref="N25:O25"/>
    <mergeCell ref="Q25:AE25"/>
    <mergeCell ref="AG25:AK25"/>
    <mergeCell ref="AQ20:BH20"/>
    <mergeCell ref="BK20:BV20"/>
    <mergeCell ref="AM22:BD22"/>
    <mergeCell ref="BG22:BX22"/>
    <mergeCell ref="X35:Z35"/>
    <mergeCell ref="AA35:AC35"/>
    <mergeCell ref="K35:L35"/>
    <mergeCell ref="A29:CM29"/>
    <mergeCell ref="A30:CM30"/>
    <mergeCell ref="AH32:CM32"/>
    <mergeCell ref="AH33:CM33"/>
    <mergeCell ref="I32:J32"/>
    <mergeCell ref="I33:J33"/>
    <mergeCell ref="M32:R32"/>
    <mergeCell ref="M33:R33"/>
    <mergeCell ref="A16:H16"/>
    <mergeCell ref="I16:CM16"/>
    <mergeCell ref="CN16:CU16"/>
    <mergeCell ref="A14:H14"/>
    <mergeCell ref="I14:CM14"/>
    <mergeCell ref="CN14:CU14"/>
    <mergeCell ref="A15:H15"/>
    <mergeCell ref="I15:CM15"/>
    <mergeCell ref="CN15:CU15"/>
    <mergeCell ref="A12:H12"/>
    <mergeCell ref="I12:CM12"/>
    <mergeCell ref="CN12:CU12"/>
    <mergeCell ref="A13:H13"/>
    <mergeCell ref="I13:CM13"/>
    <mergeCell ref="CN13:CU13"/>
    <mergeCell ref="A10:H10"/>
    <mergeCell ref="I10:CM10"/>
    <mergeCell ref="CN10:CU10"/>
    <mergeCell ref="A11:H11"/>
    <mergeCell ref="I11:CM11"/>
    <mergeCell ref="CN11:CU11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A7:H7"/>
    <mergeCell ref="I7:CM7"/>
    <mergeCell ref="CN7:CU7"/>
    <mergeCell ref="B1:DB1"/>
    <mergeCell ref="A3:H5"/>
    <mergeCell ref="I3:CM5"/>
    <mergeCell ref="CN3:CU5"/>
    <mergeCell ref="CV3:CV5"/>
    <mergeCell ref="CW3:CW5"/>
    <mergeCell ref="CX3:CX5"/>
    <mergeCell ref="CY3:DB3"/>
    <mergeCell ref="DB4:DB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28"/>
  <sheetViews>
    <sheetView workbookViewId="0">
      <selection activeCell="GX92" sqref="GX92"/>
    </sheetView>
  </sheetViews>
  <sheetFormatPr defaultColWidth="0.85546875" defaultRowHeight="11.25" x14ac:dyDescent="0.2"/>
  <cols>
    <col min="1" max="4" width="0.85546875" style="27"/>
    <col min="5" max="5" width="1.140625" style="27" customWidth="1"/>
    <col min="6" max="13" width="0.85546875" style="27"/>
    <col min="14" max="14" width="1.85546875" style="27" customWidth="1"/>
    <col min="15" max="53" width="0.85546875" style="27"/>
    <col min="54" max="54" width="1.7109375" style="27" customWidth="1"/>
    <col min="55" max="60" width="0.85546875" style="27"/>
    <col min="61" max="61" width="3" style="27" customWidth="1"/>
    <col min="62" max="99" width="0.85546875" style="27"/>
    <col min="100" max="100" width="1.5703125" style="27" customWidth="1"/>
    <col min="101" max="102" width="0.85546875" style="27"/>
    <col min="103" max="103" width="1.85546875" style="27" customWidth="1"/>
    <col min="104" max="104" width="1.28515625" style="27" customWidth="1"/>
    <col min="105" max="115" width="0.85546875" style="27"/>
    <col min="116" max="116" width="4.28515625" style="27" customWidth="1"/>
    <col min="117" max="167" width="0.85546875" style="27"/>
    <col min="168" max="168" width="3.42578125" style="27" customWidth="1"/>
    <col min="169" max="260" width="0.85546875" style="27"/>
    <col min="261" max="261" width="1.140625" style="27" customWidth="1"/>
    <col min="262" max="269" width="0.85546875" style="27"/>
    <col min="270" max="270" width="1.85546875" style="27" customWidth="1"/>
    <col min="271" max="309" width="0.85546875" style="27"/>
    <col min="310" max="310" width="1.7109375" style="27" customWidth="1"/>
    <col min="311" max="316" width="0.85546875" style="27"/>
    <col min="317" max="317" width="3" style="27" customWidth="1"/>
    <col min="318" max="355" width="0.85546875" style="27"/>
    <col min="356" max="356" width="1.5703125" style="27" customWidth="1"/>
    <col min="357" max="358" width="0.85546875" style="27"/>
    <col min="359" max="359" width="1.85546875" style="27" customWidth="1"/>
    <col min="360" max="360" width="1.28515625" style="27" customWidth="1"/>
    <col min="361" max="423" width="0.85546875" style="27"/>
    <col min="424" max="424" width="3.42578125" style="27" customWidth="1"/>
    <col min="425" max="516" width="0.85546875" style="27"/>
    <col min="517" max="517" width="1.140625" style="27" customWidth="1"/>
    <col min="518" max="525" width="0.85546875" style="27"/>
    <col min="526" max="526" width="1.85546875" style="27" customWidth="1"/>
    <col min="527" max="565" width="0.85546875" style="27"/>
    <col min="566" max="566" width="1.7109375" style="27" customWidth="1"/>
    <col min="567" max="572" width="0.85546875" style="27"/>
    <col min="573" max="573" width="3" style="27" customWidth="1"/>
    <col min="574" max="611" width="0.85546875" style="27"/>
    <col min="612" max="612" width="1.5703125" style="27" customWidth="1"/>
    <col min="613" max="614" width="0.85546875" style="27"/>
    <col min="615" max="615" width="1.85546875" style="27" customWidth="1"/>
    <col min="616" max="616" width="1.28515625" style="27" customWidth="1"/>
    <col min="617" max="679" width="0.85546875" style="27"/>
    <col min="680" max="680" width="3.42578125" style="27" customWidth="1"/>
    <col min="681" max="772" width="0.85546875" style="27"/>
    <col min="773" max="773" width="1.140625" style="27" customWidth="1"/>
    <col min="774" max="781" width="0.85546875" style="27"/>
    <col min="782" max="782" width="1.85546875" style="27" customWidth="1"/>
    <col min="783" max="821" width="0.85546875" style="27"/>
    <col min="822" max="822" width="1.7109375" style="27" customWidth="1"/>
    <col min="823" max="828" width="0.85546875" style="27"/>
    <col min="829" max="829" width="3" style="27" customWidth="1"/>
    <col min="830" max="867" width="0.85546875" style="27"/>
    <col min="868" max="868" width="1.5703125" style="27" customWidth="1"/>
    <col min="869" max="870" width="0.85546875" style="27"/>
    <col min="871" max="871" width="1.85546875" style="27" customWidth="1"/>
    <col min="872" max="872" width="1.28515625" style="27" customWidth="1"/>
    <col min="873" max="935" width="0.85546875" style="27"/>
    <col min="936" max="936" width="3.42578125" style="27" customWidth="1"/>
    <col min="937" max="1028" width="0.85546875" style="27"/>
    <col min="1029" max="1029" width="1.140625" style="27" customWidth="1"/>
    <col min="1030" max="1037" width="0.85546875" style="27"/>
    <col min="1038" max="1038" width="1.85546875" style="27" customWidth="1"/>
    <col min="1039" max="1077" width="0.85546875" style="27"/>
    <col min="1078" max="1078" width="1.7109375" style="27" customWidth="1"/>
    <col min="1079" max="1084" width="0.85546875" style="27"/>
    <col min="1085" max="1085" width="3" style="27" customWidth="1"/>
    <col min="1086" max="1123" width="0.85546875" style="27"/>
    <col min="1124" max="1124" width="1.5703125" style="27" customWidth="1"/>
    <col min="1125" max="1126" width="0.85546875" style="27"/>
    <col min="1127" max="1127" width="1.85546875" style="27" customWidth="1"/>
    <col min="1128" max="1128" width="1.28515625" style="27" customWidth="1"/>
    <col min="1129" max="1191" width="0.85546875" style="27"/>
    <col min="1192" max="1192" width="3.42578125" style="27" customWidth="1"/>
    <col min="1193" max="1284" width="0.85546875" style="27"/>
    <col min="1285" max="1285" width="1.140625" style="27" customWidth="1"/>
    <col min="1286" max="1293" width="0.85546875" style="27"/>
    <col min="1294" max="1294" width="1.85546875" style="27" customWidth="1"/>
    <col min="1295" max="1333" width="0.85546875" style="27"/>
    <col min="1334" max="1334" width="1.7109375" style="27" customWidth="1"/>
    <col min="1335" max="1340" width="0.85546875" style="27"/>
    <col min="1341" max="1341" width="3" style="27" customWidth="1"/>
    <col min="1342" max="1379" width="0.85546875" style="27"/>
    <col min="1380" max="1380" width="1.5703125" style="27" customWidth="1"/>
    <col min="1381" max="1382" width="0.85546875" style="27"/>
    <col min="1383" max="1383" width="1.85546875" style="27" customWidth="1"/>
    <col min="1384" max="1384" width="1.28515625" style="27" customWidth="1"/>
    <col min="1385" max="1447" width="0.85546875" style="27"/>
    <col min="1448" max="1448" width="3.42578125" style="27" customWidth="1"/>
    <col min="1449" max="1540" width="0.85546875" style="27"/>
    <col min="1541" max="1541" width="1.140625" style="27" customWidth="1"/>
    <col min="1542" max="1549" width="0.85546875" style="27"/>
    <col min="1550" max="1550" width="1.85546875" style="27" customWidth="1"/>
    <col min="1551" max="1589" width="0.85546875" style="27"/>
    <col min="1590" max="1590" width="1.7109375" style="27" customWidth="1"/>
    <col min="1591" max="1596" width="0.85546875" style="27"/>
    <col min="1597" max="1597" width="3" style="27" customWidth="1"/>
    <col min="1598" max="1635" width="0.85546875" style="27"/>
    <col min="1636" max="1636" width="1.5703125" style="27" customWidth="1"/>
    <col min="1637" max="1638" width="0.85546875" style="27"/>
    <col min="1639" max="1639" width="1.85546875" style="27" customWidth="1"/>
    <col min="1640" max="1640" width="1.28515625" style="27" customWidth="1"/>
    <col min="1641" max="1703" width="0.85546875" style="27"/>
    <col min="1704" max="1704" width="3.42578125" style="27" customWidth="1"/>
    <col min="1705" max="1796" width="0.85546875" style="27"/>
    <col min="1797" max="1797" width="1.140625" style="27" customWidth="1"/>
    <col min="1798" max="1805" width="0.85546875" style="27"/>
    <col min="1806" max="1806" width="1.85546875" style="27" customWidth="1"/>
    <col min="1807" max="1845" width="0.85546875" style="27"/>
    <col min="1846" max="1846" width="1.7109375" style="27" customWidth="1"/>
    <col min="1847" max="1852" width="0.85546875" style="27"/>
    <col min="1853" max="1853" width="3" style="27" customWidth="1"/>
    <col min="1854" max="1891" width="0.85546875" style="27"/>
    <col min="1892" max="1892" width="1.5703125" style="27" customWidth="1"/>
    <col min="1893" max="1894" width="0.85546875" style="27"/>
    <col min="1895" max="1895" width="1.85546875" style="27" customWidth="1"/>
    <col min="1896" max="1896" width="1.28515625" style="27" customWidth="1"/>
    <col min="1897" max="1959" width="0.85546875" style="27"/>
    <col min="1960" max="1960" width="3.42578125" style="27" customWidth="1"/>
    <col min="1961" max="2052" width="0.85546875" style="27"/>
    <col min="2053" max="2053" width="1.140625" style="27" customWidth="1"/>
    <col min="2054" max="2061" width="0.85546875" style="27"/>
    <col min="2062" max="2062" width="1.85546875" style="27" customWidth="1"/>
    <col min="2063" max="2101" width="0.85546875" style="27"/>
    <col min="2102" max="2102" width="1.7109375" style="27" customWidth="1"/>
    <col min="2103" max="2108" width="0.85546875" style="27"/>
    <col min="2109" max="2109" width="3" style="27" customWidth="1"/>
    <col min="2110" max="2147" width="0.85546875" style="27"/>
    <col min="2148" max="2148" width="1.5703125" style="27" customWidth="1"/>
    <col min="2149" max="2150" width="0.85546875" style="27"/>
    <col min="2151" max="2151" width="1.85546875" style="27" customWidth="1"/>
    <col min="2152" max="2152" width="1.28515625" style="27" customWidth="1"/>
    <col min="2153" max="2215" width="0.85546875" style="27"/>
    <col min="2216" max="2216" width="3.42578125" style="27" customWidth="1"/>
    <col min="2217" max="2308" width="0.85546875" style="27"/>
    <col min="2309" max="2309" width="1.140625" style="27" customWidth="1"/>
    <col min="2310" max="2317" width="0.85546875" style="27"/>
    <col min="2318" max="2318" width="1.85546875" style="27" customWidth="1"/>
    <col min="2319" max="2357" width="0.85546875" style="27"/>
    <col min="2358" max="2358" width="1.7109375" style="27" customWidth="1"/>
    <col min="2359" max="2364" width="0.85546875" style="27"/>
    <col min="2365" max="2365" width="3" style="27" customWidth="1"/>
    <col min="2366" max="2403" width="0.85546875" style="27"/>
    <col min="2404" max="2404" width="1.5703125" style="27" customWidth="1"/>
    <col min="2405" max="2406" width="0.85546875" style="27"/>
    <col min="2407" max="2407" width="1.85546875" style="27" customWidth="1"/>
    <col min="2408" max="2408" width="1.28515625" style="27" customWidth="1"/>
    <col min="2409" max="2471" width="0.85546875" style="27"/>
    <col min="2472" max="2472" width="3.42578125" style="27" customWidth="1"/>
    <col min="2473" max="2564" width="0.85546875" style="27"/>
    <col min="2565" max="2565" width="1.140625" style="27" customWidth="1"/>
    <col min="2566" max="2573" width="0.85546875" style="27"/>
    <col min="2574" max="2574" width="1.85546875" style="27" customWidth="1"/>
    <col min="2575" max="2613" width="0.85546875" style="27"/>
    <col min="2614" max="2614" width="1.7109375" style="27" customWidth="1"/>
    <col min="2615" max="2620" width="0.85546875" style="27"/>
    <col min="2621" max="2621" width="3" style="27" customWidth="1"/>
    <col min="2622" max="2659" width="0.85546875" style="27"/>
    <col min="2660" max="2660" width="1.5703125" style="27" customWidth="1"/>
    <col min="2661" max="2662" width="0.85546875" style="27"/>
    <col min="2663" max="2663" width="1.85546875" style="27" customWidth="1"/>
    <col min="2664" max="2664" width="1.28515625" style="27" customWidth="1"/>
    <col min="2665" max="2727" width="0.85546875" style="27"/>
    <col min="2728" max="2728" width="3.42578125" style="27" customWidth="1"/>
    <col min="2729" max="2820" width="0.85546875" style="27"/>
    <col min="2821" max="2821" width="1.140625" style="27" customWidth="1"/>
    <col min="2822" max="2829" width="0.85546875" style="27"/>
    <col min="2830" max="2830" width="1.85546875" style="27" customWidth="1"/>
    <col min="2831" max="2869" width="0.85546875" style="27"/>
    <col min="2870" max="2870" width="1.7109375" style="27" customWidth="1"/>
    <col min="2871" max="2876" width="0.85546875" style="27"/>
    <col min="2877" max="2877" width="3" style="27" customWidth="1"/>
    <col min="2878" max="2915" width="0.85546875" style="27"/>
    <col min="2916" max="2916" width="1.5703125" style="27" customWidth="1"/>
    <col min="2917" max="2918" width="0.85546875" style="27"/>
    <col min="2919" max="2919" width="1.85546875" style="27" customWidth="1"/>
    <col min="2920" max="2920" width="1.28515625" style="27" customWidth="1"/>
    <col min="2921" max="2983" width="0.85546875" style="27"/>
    <col min="2984" max="2984" width="3.42578125" style="27" customWidth="1"/>
    <col min="2985" max="3076" width="0.85546875" style="27"/>
    <col min="3077" max="3077" width="1.140625" style="27" customWidth="1"/>
    <col min="3078" max="3085" width="0.85546875" style="27"/>
    <col min="3086" max="3086" width="1.85546875" style="27" customWidth="1"/>
    <col min="3087" max="3125" width="0.85546875" style="27"/>
    <col min="3126" max="3126" width="1.7109375" style="27" customWidth="1"/>
    <col min="3127" max="3132" width="0.85546875" style="27"/>
    <col min="3133" max="3133" width="3" style="27" customWidth="1"/>
    <col min="3134" max="3171" width="0.85546875" style="27"/>
    <col min="3172" max="3172" width="1.5703125" style="27" customWidth="1"/>
    <col min="3173" max="3174" width="0.85546875" style="27"/>
    <col min="3175" max="3175" width="1.85546875" style="27" customWidth="1"/>
    <col min="3176" max="3176" width="1.28515625" style="27" customWidth="1"/>
    <col min="3177" max="3239" width="0.85546875" style="27"/>
    <col min="3240" max="3240" width="3.42578125" style="27" customWidth="1"/>
    <col min="3241" max="3332" width="0.85546875" style="27"/>
    <col min="3333" max="3333" width="1.140625" style="27" customWidth="1"/>
    <col min="3334" max="3341" width="0.85546875" style="27"/>
    <col min="3342" max="3342" width="1.85546875" style="27" customWidth="1"/>
    <col min="3343" max="3381" width="0.85546875" style="27"/>
    <col min="3382" max="3382" width="1.7109375" style="27" customWidth="1"/>
    <col min="3383" max="3388" width="0.85546875" style="27"/>
    <col min="3389" max="3389" width="3" style="27" customWidth="1"/>
    <col min="3390" max="3427" width="0.85546875" style="27"/>
    <col min="3428" max="3428" width="1.5703125" style="27" customWidth="1"/>
    <col min="3429" max="3430" width="0.85546875" style="27"/>
    <col min="3431" max="3431" width="1.85546875" style="27" customWidth="1"/>
    <col min="3432" max="3432" width="1.28515625" style="27" customWidth="1"/>
    <col min="3433" max="3495" width="0.85546875" style="27"/>
    <col min="3496" max="3496" width="3.42578125" style="27" customWidth="1"/>
    <col min="3497" max="3588" width="0.85546875" style="27"/>
    <col min="3589" max="3589" width="1.140625" style="27" customWidth="1"/>
    <col min="3590" max="3597" width="0.85546875" style="27"/>
    <col min="3598" max="3598" width="1.85546875" style="27" customWidth="1"/>
    <col min="3599" max="3637" width="0.85546875" style="27"/>
    <col min="3638" max="3638" width="1.7109375" style="27" customWidth="1"/>
    <col min="3639" max="3644" width="0.85546875" style="27"/>
    <col min="3645" max="3645" width="3" style="27" customWidth="1"/>
    <col min="3646" max="3683" width="0.85546875" style="27"/>
    <col min="3684" max="3684" width="1.5703125" style="27" customWidth="1"/>
    <col min="3685" max="3686" width="0.85546875" style="27"/>
    <col min="3687" max="3687" width="1.85546875" style="27" customWidth="1"/>
    <col min="3688" max="3688" width="1.28515625" style="27" customWidth="1"/>
    <col min="3689" max="3751" width="0.85546875" style="27"/>
    <col min="3752" max="3752" width="3.42578125" style="27" customWidth="1"/>
    <col min="3753" max="3844" width="0.85546875" style="27"/>
    <col min="3845" max="3845" width="1.140625" style="27" customWidth="1"/>
    <col min="3846" max="3853" width="0.85546875" style="27"/>
    <col min="3854" max="3854" width="1.85546875" style="27" customWidth="1"/>
    <col min="3855" max="3893" width="0.85546875" style="27"/>
    <col min="3894" max="3894" width="1.7109375" style="27" customWidth="1"/>
    <col min="3895" max="3900" width="0.85546875" style="27"/>
    <col min="3901" max="3901" width="3" style="27" customWidth="1"/>
    <col min="3902" max="3939" width="0.85546875" style="27"/>
    <col min="3940" max="3940" width="1.5703125" style="27" customWidth="1"/>
    <col min="3941" max="3942" width="0.85546875" style="27"/>
    <col min="3943" max="3943" width="1.85546875" style="27" customWidth="1"/>
    <col min="3944" max="3944" width="1.28515625" style="27" customWidth="1"/>
    <col min="3945" max="4007" width="0.85546875" style="27"/>
    <col min="4008" max="4008" width="3.42578125" style="27" customWidth="1"/>
    <col min="4009" max="4100" width="0.85546875" style="27"/>
    <col min="4101" max="4101" width="1.140625" style="27" customWidth="1"/>
    <col min="4102" max="4109" width="0.85546875" style="27"/>
    <col min="4110" max="4110" width="1.85546875" style="27" customWidth="1"/>
    <col min="4111" max="4149" width="0.85546875" style="27"/>
    <col min="4150" max="4150" width="1.7109375" style="27" customWidth="1"/>
    <col min="4151" max="4156" width="0.85546875" style="27"/>
    <col min="4157" max="4157" width="3" style="27" customWidth="1"/>
    <col min="4158" max="4195" width="0.85546875" style="27"/>
    <col min="4196" max="4196" width="1.5703125" style="27" customWidth="1"/>
    <col min="4197" max="4198" width="0.85546875" style="27"/>
    <col min="4199" max="4199" width="1.85546875" style="27" customWidth="1"/>
    <col min="4200" max="4200" width="1.28515625" style="27" customWidth="1"/>
    <col min="4201" max="4263" width="0.85546875" style="27"/>
    <col min="4264" max="4264" width="3.42578125" style="27" customWidth="1"/>
    <col min="4265" max="4356" width="0.85546875" style="27"/>
    <col min="4357" max="4357" width="1.140625" style="27" customWidth="1"/>
    <col min="4358" max="4365" width="0.85546875" style="27"/>
    <col min="4366" max="4366" width="1.85546875" style="27" customWidth="1"/>
    <col min="4367" max="4405" width="0.85546875" style="27"/>
    <col min="4406" max="4406" width="1.7109375" style="27" customWidth="1"/>
    <col min="4407" max="4412" width="0.85546875" style="27"/>
    <col min="4413" max="4413" width="3" style="27" customWidth="1"/>
    <col min="4414" max="4451" width="0.85546875" style="27"/>
    <col min="4452" max="4452" width="1.5703125" style="27" customWidth="1"/>
    <col min="4453" max="4454" width="0.85546875" style="27"/>
    <col min="4455" max="4455" width="1.85546875" style="27" customWidth="1"/>
    <col min="4456" max="4456" width="1.28515625" style="27" customWidth="1"/>
    <col min="4457" max="4519" width="0.85546875" style="27"/>
    <col min="4520" max="4520" width="3.42578125" style="27" customWidth="1"/>
    <col min="4521" max="4612" width="0.85546875" style="27"/>
    <col min="4613" max="4613" width="1.140625" style="27" customWidth="1"/>
    <col min="4614" max="4621" width="0.85546875" style="27"/>
    <col min="4622" max="4622" width="1.85546875" style="27" customWidth="1"/>
    <col min="4623" max="4661" width="0.85546875" style="27"/>
    <col min="4662" max="4662" width="1.7109375" style="27" customWidth="1"/>
    <col min="4663" max="4668" width="0.85546875" style="27"/>
    <col min="4669" max="4669" width="3" style="27" customWidth="1"/>
    <col min="4670" max="4707" width="0.85546875" style="27"/>
    <col min="4708" max="4708" width="1.5703125" style="27" customWidth="1"/>
    <col min="4709" max="4710" width="0.85546875" style="27"/>
    <col min="4711" max="4711" width="1.85546875" style="27" customWidth="1"/>
    <col min="4712" max="4712" width="1.28515625" style="27" customWidth="1"/>
    <col min="4713" max="4775" width="0.85546875" style="27"/>
    <col min="4776" max="4776" width="3.42578125" style="27" customWidth="1"/>
    <col min="4777" max="4868" width="0.85546875" style="27"/>
    <col min="4869" max="4869" width="1.140625" style="27" customWidth="1"/>
    <col min="4870" max="4877" width="0.85546875" style="27"/>
    <col min="4878" max="4878" width="1.85546875" style="27" customWidth="1"/>
    <col min="4879" max="4917" width="0.85546875" style="27"/>
    <col min="4918" max="4918" width="1.7109375" style="27" customWidth="1"/>
    <col min="4919" max="4924" width="0.85546875" style="27"/>
    <col min="4925" max="4925" width="3" style="27" customWidth="1"/>
    <col min="4926" max="4963" width="0.85546875" style="27"/>
    <col min="4964" max="4964" width="1.5703125" style="27" customWidth="1"/>
    <col min="4965" max="4966" width="0.85546875" style="27"/>
    <col min="4967" max="4967" width="1.85546875" style="27" customWidth="1"/>
    <col min="4968" max="4968" width="1.28515625" style="27" customWidth="1"/>
    <col min="4969" max="5031" width="0.85546875" style="27"/>
    <col min="5032" max="5032" width="3.42578125" style="27" customWidth="1"/>
    <col min="5033" max="5124" width="0.85546875" style="27"/>
    <col min="5125" max="5125" width="1.140625" style="27" customWidth="1"/>
    <col min="5126" max="5133" width="0.85546875" style="27"/>
    <col min="5134" max="5134" width="1.85546875" style="27" customWidth="1"/>
    <col min="5135" max="5173" width="0.85546875" style="27"/>
    <col min="5174" max="5174" width="1.7109375" style="27" customWidth="1"/>
    <col min="5175" max="5180" width="0.85546875" style="27"/>
    <col min="5181" max="5181" width="3" style="27" customWidth="1"/>
    <col min="5182" max="5219" width="0.85546875" style="27"/>
    <col min="5220" max="5220" width="1.5703125" style="27" customWidth="1"/>
    <col min="5221" max="5222" width="0.85546875" style="27"/>
    <col min="5223" max="5223" width="1.85546875" style="27" customWidth="1"/>
    <col min="5224" max="5224" width="1.28515625" style="27" customWidth="1"/>
    <col min="5225" max="5287" width="0.85546875" style="27"/>
    <col min="5288" max="5288" width="3.42578125" style="27" customWidth="1"/>
    <col min="5289" max="5380" width="0.85546875" style="27"/>
    <col min="5381" max="5381" width="1.140625" style="27" customWidth="1"/>
    <col min="5382" max="5389" width="0.85546875" style="27"/>
    <col min="5390" max="5390" width="1.85546875" style="27" customWidth="1"/>
    <col min="5391" max="5429" width="0.85546875" style="27"/>
    <col min="5430" max="5430" width="1.7109375" style="27" customWidth="1"/>
    <col min="5431" max="5436" width="0.85546875" style="27"/>
    <col min="5437" max="5437" width="3" style="27" customWidth="1"/>
    <col min="5438" max="5475" width="0.85546875" style="27"/>
    <col min="5476" max="5476" width="1.5703125" style="27" customWidth="1"/>
    <col min="5477" max="5478" width="0.85546875" style="27"/>
    <col min="5479" max="5479" width="1.85546875" style="27" customWidth="1"/>
    <col min="5480" max="5480" width="1.28515625" style="27" customWidth="1"/>
    <col min="5481" max="5543" width="0.85546875" style="27"/>
    <col min="5544" max="5544" width="3.42578125" style="27" customWidth="1"/>
    <col min="5545" max="5636" width="0.85546875" style="27"/>
    <col min="5637" max="5637" width="1.140625" style="27" customWidth="1"/>
    <col min="5638" max="5645" width="0.85546875" style="27"/>
    <col min="5646" max="5646" width="1.85546875" style="27" customWidth="1"/>
    <col min="5647" max="5685" width="0.85546875" style="27"/>
    <col min="5686" max="5686" width="1.7109375" style="27" customWidth="1"/>
    <col min="5687" max="5692" width="0.85546875" style="27"/>
    <col min="5693" max="5693" width="3" style="27" customWidth="1"/>
    <col min="5694" max="5731" width="0.85546875" style="27"/>
    <col min="5732" max="5732" width="1.5703125" style="27" customWidth="1"/>
    <col min="5733" max="5734" width="0.85546875" style="27"/>
    <col min="5735" max="5735" width="1.85546875" style="27" customWidth="1"/>
    <col min="5736" max="5736" width="1.28515625" style="27" customWidth="1"/>
    <col min="5737" max="5799" width="0.85546875" style="27"/>
    <col min="5800" max="5800" width="3.42578125" style="27" customWidth="1"/>
    <col min="5801" max="5892" width="0.85546875" style="27"/>
    <col min="5893" max="5893" width="1.140625" style="27" customWidth="1"/>
    <col min="5894" max="5901" width="0.85546875" style="27"/>
    <col min="5902" max="5902" width="1.85546875" style="27" customWidth="1"/>
    <col min="5903" max="5941" width="0.85546875" style="27"/>
    <col min="5942" max="5942" width="1.7109375" style="27" customWidth="1"/>
    <col min="5943" max="5948" width="0.85546875" style="27"/>
    <col min="5949" max="5949" width="3" style="27" customWidth="1"/>
    <col min="5950" max="5987" width="0.85546875" style="27"/>
    <col min="5988" max="5988" width="1.5703125" style="27" customWidth="1"/>
    <col min="5989" max="5990" width="0.85546875" style="27"/>
    <col min="5991" max="5991" width="1.85546875" style="27" customWidth="1"/>
    <col min="5992" max="5992" width="1.28515625" style="27" customWidth="1"/>
    <col min="5993" max="6055" width="0.85546875" style="27"/>
    <col min="6056" max="6056" width="3.42578125" style="27" customWidth="1"/>
    <col min="6057" max="6148" width="0.85546875" style="27"/>
    <col min="6149" max="6149" width="1.140625" style="27" customWidth="1"/>
    <col min="6150" max="6157" width="0.85546875" style="27"/>
    <col min="6158" max="6158" width="1.85546875" style="27" customWidth="1"/>
    <col min="6159" max="6197" width="0.85546875" style="27"/>
    <col min="6198" max="6198" width="1.7109375" style="27" customWidth="1"/>
    <col min="6199" max="6204" width="0.85546875" style="27"/>
    <col min="6205" max="6205" width="3" style="27" customWidth="1"/>
    <col min="6206" max="6243" width="0.85546875" style="27"/>
    <col min="6244" max="6244" width="1.5703125" style="27" customWidth="1"/>
    <col min="6245" max="6246" width="0.85546875" style="27"/>
    <col min="6247" max="6247" width="1.85546875" style="27" customWidth="1"/>
    <col min="6248" max="6248" width="1.28515625" style="27" customWidth="1"/>
    <col min="6249" max="6311" width="0.85546875" style="27"/>
    <col min="6312" max="6312" width="3.42578125" style="27" customWidth="1"/>
    <col min="6313" max="6404" width="0.85546875" style="27"/>
    <col min="6405" max="6405" width="1.140625" style="27" customWidth="1"/>
    <col min="6406" max="6413" width="0.85546875" style="27"/>
    <col min="6414" max="6414" width="1.85546875" style="27" customWidth="1"/>
    <col min="6415" max="6453" width="0.85546875" style="27"/>
    <col min="6454" max="6454" width="1.7109375" style="27" customWidth="1"/>
    <col min="6455" max="6460" width="0.85546875" style="27"/>
    <col min="6461" max="6461" width="3" style="27" customWidth="1"/>
    <col min="6462" max="6499" width="0.85546875" style="27"/>
    <col min="6500" max="6500" width="1.5703125" style="27" customWidth="1"/>
    <col min="6501" max="6502" width="0.85546875" style="27"/>
    <col min="6503" max="6503" width="1.85546875" style="27" customWidth="1"/>
    <col min="6504" max="6504" width="1.28515625" style="27" customWidth="1"/>
    <col min="6505" max="6567" width="0.85546875" style="27"/>
    <col min="6568" max="6568" width="3.42578125" style="27" customWidth="1"/>
    <col min="6569" max="6660" width="0.85546875" style="27"/>
    <col min="6661" max="6661" width="1.140625" style="27" customWidth="1"/>
    <col min="6662" max="6669" width="0.85546875" style="27"/>
    <col min="6670" max="6670" width="1.85546875" style="27" customWidth="1"/>
    <col min="6671" max="6709" width="0.85546875" style="27"/>
    <col min="6710" max="6710" width="1.7109375" style="27" customWidth="1"/>
    <col min="6711" max="6716" width="0.85546875" style="27"/>
    <col min="6717" max="6717" width="3" style="27" customWidth="1"/>
    <col min="6718" max="6755" width="0.85546875" style="27"/>
    <col min="6756" max="6756" width="1.5703125" style="27" customWidth="1"/>
    <col min="6757" max="6758" width="0.85546875" style="27"/>
    <col min="6759" max="6759" width="1.85546875" style="27" customWidth="1"/>
    <col min="6760" max="6760" width="1.28515625" style="27" customWidth="1"/>
    <col min="6761" max="6823" width="0.85546875" style="27"/>
    <col min="6824" max="6824" width="3.42578125" style="27" customWidth="1"/>
    <col min="6825" max="6916" width="0.85546875" style="27"/>
    <col min="6917" max="6917" width="1.140625" style="27" customWidth="1"/>
    <col min="6918" max="6925" width="0.85546875" style="27"/>
    <col min="6926" max="6926" width="1.85546875" style="27" customWidth="1"/>
    <col min="6927" max="6965" width="0.85546875" style="27"/>
    <col min="6966" max="6966" width="1.7109375" style="27" customWidth="1"/>
    <col min="6967" max="6972" width="0.85546875" style="27"/>
    <col min="6973" max="6973" width="3" style="27" customWidth="1"/>
    <col min="6974" max="7011" width="0.85546875" style="27"/>
    <col min="7012" max="7012" width="1.5703125" style="27" customWidth="1"/>
    <col min="7013" max="7014" width="0.85546875" style="27"/>
    <col min="7015" max="7015" width="1.85546875" style="27" customWidth="1"/>
    <col min="7016" max="7016" width="1.28515625" style="27" customWidth="1"/>
    <col min="7017" max="7079" width="0.85546875" style="27"/>
    <col min="7080" max="7080" width="3.42578125" style="27" customWidth="1"/>
    <col min="7081" max="7172" width="0.85546875" style="27"/>
    <col min="7173" max="7173" width="1.140625" style="27" customWidth="1"/>
    <col min="7174" max="7181" width="0.85546875" style="27"/>
    <col min="7182" max="7182" width="1.85546875" style="27" customWidth="1"/>
    <col min="7183" max="7221" width="0.85546875" style="27"/>
    <col min="7222" max="7222" width="1.7109375" style="27" customWidth="1"/>
    <col min="7223" max="7228" width="0.85546875" style="27"/>
    <col min="7229" max="7229" width="3" style="27" customWidth="1"/>
    <col min="7230" max="7267" width="0.85546875" style="27"/>
    <col min="7268" max="7268" width="1.5703125" style="27" customWidth="1"/>
    <col min="7269" max="7270" width="0.85546875" style="27"/>
    <col min="7271" max="7271" width="1.85546875" style="27" customWidth="1"/>
    <col min="7272" max="7272" width="1.28515625" style="27" customWidth="1"/>
    <col min="7273" max="7335" width="0.85546875" style="27"/>
    <col min="7336" max="7336" width="3.42578125" style="27" customWidth="1"/>
    <col min="7337" max="7428" width="0.85546875" style="27"/>
    <col min="7429" max="7429" width="1.140625" style="27" customWidth="1"/>
    <col min="7430" max="7437" width="0.85546875" style="27"/>
    <col min="7438" max="7438" width="1.85546875" style="27" customWidth="1"/>
    <col min="7439" max="7477" width="0.85546875" style="27"/>
    <col min="7478" max="7478" width="1.7109375" style="27" customWidth="1"/>
    <col min="7479" max="7484" width="0.85546875" style="27"/>
    <col min="7485" max="7485" width="3" style="27" customWidth="1"/>
    <col min="7486" max="7523" width="0.85546875" style="27"/>
    <col min="7524" max="7524" width="1.5703125" style="27" customWidth="1"/>
    <col min="7525" max="7526" width="0.85546875" style="27"/>
    <col min="7527" max="7527" width="1.85546875" style="27" customWidth="1"/>
    <col min="7528" max="7528" width="1.28515625" style="27" customWidth="1"/>
    <col min="7529" max="7591" width="0.85546875" style="27"/>
    <col min="7592" max="7592" width="3.42578125" style="27" customWidth="1"/>
    <col min="7593" max="7684" width="0.85546875" style="27"/>
    <col min="7685" max="7685" width="1.140625" style="27" customWidth="1"/>
    <col min="7686" max="7693" width="0.85546875" style="27"/>
    <col min="7694" max="7694" width="1.85546875" style="27" customWidth="1"/>
    <col min="7695" max="7733" width="0.85546875" style="27"/>
    <col min="7734" max="7734" width="1.7109375" style="27" customWidth="1"/>
    <col min="7735" max="7740" width="0.85546875" style="27"/>
    <col min="7741" max="7741" width="3" style="27" customWidth="1"/>
    <col min="7742" max="7779" width="0.85546875" style="27"/>
    <col min="7780" max="7780" width="1.5703125" style="27" customWidth="1"/>
    <col min="7781" max="7782" width="0.85546875" style="27"/>
    <col min="7783" max="7783" width="1.85546875" style="27" customWidth="1"/>
    <col min="7784" max="7784" width="1.28515625" style="27" customWidth="1"/>
    <col min="7785" max="7847" width="0.85546875" style="27"/>
    <col min="7848" max="7848" width="3.42578125" style="27" customWidth="1"/>
    <col min="7849" max="7940" width="0.85546875" style="27"/>
    <col min="7941" max="7941" width="1.140625" style="27" customWidth="1"/>
    <col min="7942" max="7949" width="0.85546875" style="27"/>
    <col min="7950" max="7950" width="1.85546875" style="27" customWidth="1"/>
    <col min="7951" max="7989" width="0.85546875" style="27"/>
    <col min="7990" max="7990" width="1.7109375" style="27" customWidth="1"/>
    <col min="7991" max="7996" width="0.85546875" style="27"/>
    <col min="7997" max="7997" width="3" style="27" customWidth="1"/>
    <col min="7998" max="8035" width="0.85546875" style="27"/>
    <col min="8036" max="8036" width="1.5703125" style="27" customWidth="1"/>
    <col min="8037" max="8038" width="0.85546875" style="27"/>
    <col min="8039" max="8039" width="1.85546875" style="27" customWidth="1"/>
    <col min="8040" max="8040" width="1.28515625" style="27" customWidth="1"/>
    <col min="8041" max="8103" width="0.85546875" style="27"/>
    <col min="8104" max="8104" width="3.42578125" style="27" customWidth="1"/>
    <col min="8105" max="8196" width="0.85546875" style="27"/>
    <col min="8197" max="8197" width="1.140625" style="27" customWidth="1"/>
    <col min="8198" max="8205" width="0.85546875" style="27"/>
    <col min="8206" max="8206" width="1.85546875" style="27" customWidth="1"/>
    <col min="8207" max="8245" width="0.85546875" style="27"/>
    <col min="8246" max="8246" width="1.7109375" style="27" customWidth="1"/>
    <col min="8247" max="8252" width="0.85546875" style="27"/>
    <col min="8253" max="8253" width="3" style="27" customWidth="1"/>
    <col min="8254" max="8291" width="0.85546875" style="27"/>
    <col min="8292" max="8292" width="1.5703125" style="27" customWidth="1"/>
    <col min="8293" max="8294" width="0.85546875" style="27"/>
    <col min="8295" max="8295" width="1.85546875" style="27" customWidth="1"/>
    <col min="8296" max="8296" width="1.28515625" style="27" customWidth="1"/>
    <col min="8297" max="8359" width="0.85546875" style="27"/>
    <col min="8360" max="8360" width="3.42578125" style="27" customWidth="1"/>
    <col min="8361" max="8452" width="0.85546875" style="27"/>
    <col min="8453" max="8453" width="1.140625" style="27" customWidth="1"/>
    <col min="8454" max="8461" width="0.85546875" style="27"/>
    <col min="8462" max="8462" width="1.85546875" style="27" customWidth="1"/>
    <col min="8463" max="8501" width="0.85546875" style="27"/>
    <col min="8502" max="8502" width="1.7109375" style="27" customWidth="1"/>
    <col min="8503" max="8508" width="0.85546875" style="27"/>
    <col min="8509" max="8509" width="3" style="27" customWidth="1"/>
    <col min="8510" max="8547" width="0.85546875" style="27"/>
    <col min="8548" max="8548" width="1.5703125" style="27" customWidth="1"/>
    <col min="8549" max="8550" width="0.85546875" style="27"/>
    <col min="8551" max="8551" width="1.85546875" style="27" customWidth="1"/>
    <col min="8552" max="8552" width="1.28515625" style="27" customWidth="1"/>
    <col min="8553" max="8615" width="0.85546875" style="27"/>
    <col min="8616" max="8616" width="3.42578125" style="27" customWidth="1"/>
    <col min="8617" max="8708" width="0.85546875" style="27"/>
    <col min="8709" max="8709" width="1.140625" style="27" customWidth="1"/>
    <col min="8710" max="8717" width="0.85546875" style="27"/>
    <col min="8718" max="8718" width="1.85546875" style="27" customWidth="1"/>
    <col min="8719" max="8757" width="0.85546875" style="27"/>
    <col min="8758" max="8758" width="1.7109375" style="27" customWidth="1"/>
    <col min="8759" max="8764" width="0.85546875" style="27"/>
    <col min="8765" max="8765" width="3" style="27" customWidth="1"/>
    <col min="8766" max="8803" width="0.85546875" style="27"/>
    <col min="8804" max="8804" width="1.5703125" style="27" customWidth="1"/>
    <col min="8805" max="8806" width="0.85546875" style="27"/>
    <col min="8807" max="8807" width="1.85546875" style="27" customWidth="1"/>
    <col min="8808" max="8808" width="1.28515625" style="27" customWidth="1"/>
    <col min="8809" max="8871" width="0.85546875" style="27"/>
    <col min="8872" max="8872" width="3.42578125" style="27" customWidth="1"/>
    <col min="8873" max="8964" width="0.85546875" style="27"/>
    <col min="8965" max="8965" width="1.140625" style="27" customWidth="1"/>
    <col min="8966" max="8973" width="0.85546875" style="27"/>
    <col min="8974" max="8974" width="1.85546875" style="27" customWidth="1"/>
    <col min="8975" max="9013" width="0.85546875" style="27"/>
    <col min="9014" max="9014" width="1.7109375" style="27" customWidth="1"/>
    <col min="9015" max="9020" width="0.85546875" style="27"/>
    <col min="9021" max="9021" width="3" style="27" customWidth="1"/>
    <col min="9022" max="9059" width="0.85546875" style="27"/>
    <col min="9060" max="9060" width="1.5703125" style="27" customWidth="1"/>
    <col min="9061" max="9062" width="0.85546875" style="27"/>
    <col min="9063" max="9063" width="1.85546875" style="27" customWidth="1"/>
    <col min="9064" max="9064" width="1.28515625" style="27" customWidth="1"/>
    <col min="9065" max="9127" width="0.85546875" style="27"/>
    <col min="9128" max="9128" width="3.42578125" style="27" customWidth="1"/>
    <col min="9129" max="9220" width="0.85546875" style="27"/>
    <col min="9221" max="9221" width="1.140625" style="27" customWidth="1"/>
    <col min="9222" max="9229" width="0.85546875" style="27"/>
    <col min="9230" max="9230" width="1.85546875" style="27" customWidth="1"/>
    <col min="9231" max="9269" width="0.85546875" style="27"/>
    <col min="9270" max="9270" width="1.7109375" style="27" customWidth="1"/>
    <col min="9271" max="9276" width="0.85546875" style="27"/>
    <col min="9277" max="9277" width="3" style="27" customWidth="1"/>
    <col min="9278" max="9315" width="0.85546875" style="27"/>
    <col min="9316" max="9316" width="1.5703125" style="27" customWidth="1"/>
    <col min="9317" max="9318" width="0.85546875" style="27"/>
    <col min="9319" max="9319" width="1.85546875" style="27" customWidth="1"/>
    <col min="9320" max="9320" width="1.28515625" style="27" customWidth="1"/>
    <col min="9321" max="9383" width="0.85546875" style="27"/>
    <col min="9384" max="9384" width="3.42578125" style="27" customWidth="1"/>
    <col min="9385" max="9476" width="0.85546875" style="27"/>
    <col min="9477" max="9477" width="1.140625" style="27" customWidth="1"/>
    <col min="9478" max="9485" width="0.85546875" style="27"/>
    <col min="9486" max="9486" width="1.85546875" style="27" customWidth="1"/>
    <col min="9487" max="9525" width="0.85546875" style="27"/>
    <col min="9526" max="9526" width="1.7109375" style="27" customWidth="1"/>
    <col min="9527" max="9532" width="0.85546875" style="27"/>
    <col min="9533" max="9533" width="3" style="27" customWidth="1"/>
    <col min="9534" max="9571" width="0.85546875" style="27"/>
    <col min="9572" max="9572" width="1.5703125" style="27" customWidth="1"/>
    <col min="9573" max="9574" width="0.85546875" style="27"/>
    <col min="9575" max="9575" width="1.85546875" style="27" customWidth="1"/>
    <col min="9576" max="9576" width="1.28515625" style="27" customWidth="1"/>
    <col min="9577" max="9639" width="0.85546875" style="27"/>
    <col min="9640" max="9640" width="3.42578125" style="27" customWidth="1"/>
    <col min="9641" max="9732" width="0.85546875" style="27"/>
    <col min="9733" max="9733" width="1.140625" style="27" customWidth="1"/>
    <col min="9734" max="9741" width="0.85546875" style="27"/>
    <col min="9742" max="9742" width="1.85546875" style="27" customWidth="1"/>
    <col min="9743" max="9781" width="0.85546875" style="27"/>
    <col min="9782" max="9782" width="1.7109375" style="27" customWidth="1"/>
    <col min="9783" max="9788" width="0.85546875" style="27"/>
    <col min="9789" max="9789" width="3" style="27" customWidth="1"/>
    <col min="9790" max="9827" width="0.85546875" style="27"/>
    <col min="9828" max="9828" width="1.5703125" style="27" customWidth="1"/>
    <col min="9829" max="9830" width="0.85546875" style="27"/>
    <col min="9831" max="9831" width="1.85546875" style="27" customWidth="1"/>
    <col min="9832" max="9832" width="1.28515625" style="27" customWidth="1"/>
    <col min="9833" max="9895" width="0.85546875" style="27"/>
    <col min="9896" max="9896" width="3.42578125" style="27" customWidth="1"/>
    <col min="9897" max="9988" width="0.85546875" style="27"/>
    <col min="9989" max="9989" width="1.140625" style="27" customWidth="1"/>
    <col min="9990" max="9997" width="0.85546875" style="27"/>
    <col min="9998" max="9998" width="1.85546875" style="27" customWidth="1"/>
    <col min="9999" max="10037" width="0.85546875" style="27"/>
    <col min="10038" max="10038" width="1.7109375" style="27" customWidth="1"/>
    <col min="10039" max="10044" width="0.85546875" style="27"/>
    <col min="10045" max="10045" width="3" style="27" customWidth="1"/>
    <col min="10046" max="10083" width="0.85546875" style="27"/>
    <col min="10084" max="10084" width="1.5703125" style="27" customWidth="1"/>
    <col min="10085" max="10086" width="0.85546875" style="27"/>
    <col min="10087" max="10087" width="1.85546875" style="27" customWidth="1"/>
    <col min="10088" max="10088" width="1.28515625" style="27" customWidth="1"/>
    <col min="10089" max="10151" width="0.85546875" style="27"/>
    <col min="10152" max="10152" width="3.42578125" style="27" customWidth="1"/>
    <col min="10153" max="10244" width="0.85546875" style="27"/>
    <col min="10245" max="10245" width="1.140625" style="27" customWidth="1"/>
    <col min="10246" max="10253" width="0.85546875" style="27"/>
    <col min="10254" max="10254" width="1.85546875" style="27" customWidth="1"/>
    <col min="10255" max="10293" width="0.85546875" style="27"/>
    <col min="10294" max="10294" width="1.7109375" style="27" customWidth="1"/>
    <col min="10295" max="10300" width="0.85546875" style="27"/>
    <col min="10301" max="10301" width="3" style="27" customWidth="1"/>
    <col min="10302" max="10339" width="0.85546875" style="27"/>
    <col min="10340" max="10340" width="1.5703125" style="27" customWidth="1"/>
    <col min="10341" max="10342" width="0.85546875" style="27"/>
    <col min="10343" max="10343" width="1.85546875" style="27" customWidth="1"/>
    <col min="10344" max="10344" width="1.28515625" style="27" customWidth="1"/>
    <col min="10345" max="10407" width="0.85546875" style="27"/>
    <col min="10408" max="10408" width="3.42578125" style="27" customWidth="1"/>
    <col min="10409" max="10500" width="0.85546875" style="27"/>
    <col min="10501" max="10501" width="1.140625" style="27" customWidth="1"/>
    <col min="10502" max="10509" width="0.85546875" style="27"/>
    <col min="10510" max="10510" width="1.85546875" style="27" customWidth="1"/>
    <col min="10511" max="10549" width="0.85546875" style="27"/>
    <col min="10550" max="10550" width="1.7109375" style="27" customWidth="1"/>
    <col min="10551" max="10556" width="0.85546875" style="27"/>
    <col min="10557" max="10557" width="3" style="27" customWidth="1"/>
    <col min="10558" max="10595" width="0.85546875" style="27"/>
    <col min="10596" max="10596" width="1.5703125" style="27" customWidth="1"/>
    <col min="10597" max="10598" width="0.85546875" style="27"/>
    <col min="10599" max="10599" width="1.85546875" style="27" customWidth="1"/>
    <col min="10600" max="10600" width="1.28515625" style="27" customWidth="1"/>
    <col min="10601" max="10663" width="0.85546875" style="27"/>
    <col min="10664" max="10664" width="3.42578125" style="27" customWidth="1"/>
    <col min="10665" max="10756" width="0.85546875" style="27"/>
    <col min="10757" max="10757" width="1.140625" style="27" customWidth="1"/>
    <col min="10758" max="10765" width="0.85546875" style="27"/>
    <col min="10766" max="10766" width="1.85546875" style="27" customWidth="1"/>
    <col min="10767" max="10805" width="0.85546875" style="27"/>
    <col min="10806" max="10806" width="1.7109375" style="27" customWidth="1"/>
    <col min="10807" max="10812" width="0.85546875" style="27"/>
    <col min="10813" max="10813" width="3" style="27" customWidth="1"/>
    <col min="10814" max="10851" width="0.85546875" style="27"/>
    <col min="10852" max="10852" width="1.5703125" style="27" customWidth="1"/>
    <col min="10853" max="10854" width="0.85546875" style="27"/>
    <col min="10855" max="10855" width="1.85546875" style="27" customWidth="1"/>
    <col min="10856" max="10856" width="1.28515625" style="27" customWidth="1"/>
    <col min="10857" max="10919" width="0.85546875" style="27"/>
    <col min="10920" max="10920" width="3.42578125" style="27" customWidth="1"/>
    <col min="10921" max="11012" width="0.85546875" style="27"/>
    <col min="11013" max="11013" width="1.140625" style="27" customWidth="1"/>
    <col min="11014" max="11021" width="0.85546875" style="27"/>
    <col min="11022" max="11022" width="1.85546875" style="27" customWidth="1"/>
    <col min="11023" max="11061" width="0.85546875" style="27"/>
    <col min="11062" max="11062" width="1.7109375" style="27" customWidth="1"/>
    <col min="11063" max="11068" width="0.85546875" style="27"/>
    <col min="11069" max="11069" width="3" style="27" customWidth="1"/>
    <col min="11070" max="11107" width="0.85546875" style="27"/>
    <col min="11108" max="11108" width="1.5703125" style="27" customWidth="1"/>
    <col min="11109" max="11110" width="0.85546875" style="27"/>
    <col min="11111" max="11111" width="1.85546875" style="27" customWidth="1"/>
    <col min="11112" max="11112" width="1.28515625" style="27" customWidth="1"/>
    <col min="11113" max="11175" width="0.85546875" style="27"/>
    <col min="11176" max="11176" width="3.42578125" style="27" customWidth="1"/>
    <col min="11177" max="11268" width="0.85546875" style="27"/>
    <col min="11269" max="11269" width="1.140625" style="27" customWidth="1"/>
    <col min="11270" max="11277" width="0.85546875" style="27"/>
    <col min="11278" max="11278" width="1.85546875" style="27" customWidth="1"/>
    <col min="11279" max="11317" width="0.85546875" style="27"/>
    <col min="11318" max="11318" width="1.7109375" style="27" customWidth="1"/>
    <col min="11319" max="11324" width="0.85546875" style="27"/>
    <col min="11325" max="11325" width="3" style="27" customWidth="1"/>
    <col min="11326" max="11363" width="0.85546875" style="27"/>
    <col min="11364" max="11364" width="1.5703125" style="27" customWidth="1"/>
    <col min="11365" max="11366" width="0.85546875" style="27"/>
    <col min="11367" max="11367" width="1.85546875" style="27" customWidth="1"/>
    <col min="11368" max="11368" width="1.28515625" style="27" customWidth="1"/>
    <col min="11369" max="11431" width="0.85546875" style="27"/>
    <col min="11432" max="11432" width="3.42578125" style="27" customWidth="1"/>
    <col min="11433" max="11524" width="0.85546875" style="27"/>
    <col min="11525" max="11525" width="1.140625" style="27" customWidth="1"/>
    <col min="11526" max="11533" width="0.85546875" style="27"/>
    <col min="11534" max="11534" width="1.85546875" style="27" customWidth="1"/>
    <col min="11535" max="11573" width="0.85546875" style="27"/>
    <col min="11574" max="11574" width="1.7109375" style="27" customWidth="1"/>
    <col min="11575" max="11580" width="0.85546875" style="27"/>
    <col min="11581" max="11581" width="3" style="27" customWidth="1"/>
    <col min="11582" max="11619" width="0.85546875" style="27"/>
    <col min="11620" max="11620" width="1.5703125" style="27" customWidth="1"/>
    <col min="11621" max="11622" width="0.85546875" style="27"/>
    <col min="11623" max="11623" width="1.85546875" style="27" customWidth="1"/>
    <col min="11624" max="11624" width="1.28515625" style="27" customWidth="1"/>
    <col min="11625" max="11687" width="0.85546875" style="27"/>
    <col min="11688" max="11688" width="3.42578125" style="27" customWidth="1"/>
    <col min="11689" max="11780" width="0.85546875" style="27"/>
    <col min="11781" max="11781" width="1.140625" style="27" customWidth="1"/>
    <col min="11782" max="11789" width="0.85546875" style="27"/>
    <col min="11790" max="11790" width="1.85546875" style="27" customWidth="1"/>
    <col min="11791" max="11829" width="0.85546875" style="27"/>
    <col min="11830" max="11830" width="1.7109375" style="27" customWidth="1"/>
    <col min="11831" max="11836" width="0.85546875" style="27"/>
    <col min="11837" max="11837" width="3" style="27" customWidth="1"/>
    <col min="11838" max="11875" width="0.85546875" style="27"/>
    <col min="11876" max="11876" width="1.5703125" style="27" customWidth="1"/>
    <col min="11877" max="11878" width="0.85546875" style="27"/>
    <col min="11879" max="11879" width="1.85546875" style="27" customWidth="1"/>
    <col min="11880" max="11880" width="1.28515625" style="27" customWidth="1"/>
    <col min="11881" max="11943" width="0.85546875" style="27"/>
    <col min="11944" max="11944" width="3.42578125" style="27" customWidth="1"/>
    <col min="11945" max="12036" width="0.85546875" style="27"/>
    <col min="12037" max="12037" width="1.140625" style="27" customWidth="1"/>
    <col min="12038" max="12045" width="0.85546875" style="27"/>
    <col min="12046" max="12046" width="1.85546875" style="27" customWidth="1"/>
    <col min="12047" max="12085" width="0.85546875" style="27"/>
    <col min="12086" max="12086" width="1.7109375" style="27" customWidth="1"/>
    <col min="12087" max="12092" width="0.85546875" style="27"/>
    <col min="12093" max="12093" width="3" style="27" customWidth="1"/>
    <col min="12094" max="12131" width="0.85546875" style="27"/>
    <col min="12132" max="12132" width="1.5703125" style="27" customWidth="1"/>
    <col min="12133" max="12134" width="0.85546875" style="27"/>
    <col min="12135" max="12135" width="1.85546875" style="27" customWidth="1"/>
    <col min="12136" max="12136" width="1.28515625" style="27" customWidth="1"/>
    <col min="12137" max="12199" width="0.85546875" style="27"/>
    <col min="12200" max="12200" width="3.42578125" style="27" customWidth="1"/>
    <col min="12201" max="12292" width="0.85546875" style="27"/>
    <col min="12293" max="12293" width="1.140625" style="27" customWidth="1"/>
    <col min="12294" max="12301" width="0.85546875" style="27"/>
    <col min="12302" max="12302" width="1.85546875" style="27" customWidth="1"/>
    <col min="12303" max="12341" width="0.85546875" style="27"/>
    <col min="12342" max="12342" width="1.7109375" style="27" customWidth="1"/>
    <col min="12343" max="12348" width="0.85546875" style="27"/>
    <col min="12349" max="12349" width="3" style="27" customWidth="1"/>
    <col min="12350" max="12387" width="0.85546875" style="27"/>
    <col min="12388" max="12388" width="1.5703125" style="27" customWidth="1"/>
    <col min="12389" max="12390" width="0.85546875" style="27"/>
    <col min="12391" max="12391" width="1.85546875" style="27" customWidth="1"/>
    <col min="12392" max="12392" width="1.28515625" style="27" customWidth="1"/>
    <col min="12393" max="12455" width="0.85546875" style="27"/>
    <col min="12456" max="12456" width="3.42578125" style="27" customWidth="1"/>
    <col min="12457" max="12548" width="0.85546875" style="27"/>
    <col min="12549" max="12549" width="1.140625" style="27" customWidth="1"/>
    <col min="12550" max="12557" width="0.85546875" style="27"/>
    <col min="12558" max="12558" width="1.85546875" style="27" customWidth="1"/>
    <col min="12559" max="12597" width="0.85546875" style="27"/>
    <col min="12598" max="12598" width="1.7109375" style="27" customWidth="1"/>
    <col min="12599" max="12604" width="0.85546875" style="27"/>
    <col min="12605" max="12605" width="3" style="27" customWidth="1"/>
    <col min="12606" max="12643" width="0.85546875" style="27"/>
    <col min="12644" max="12644" width="1.5703125" style="27" customWidth="1"/>
    <col min="12645" max="12646" width="0.85546875" style="27"/>
    <col min="12647" max="12647" width="1.85546875" style="27" customWidth="1"/>
    <col min="12648" max="12648" width="1.28515625" style="27" customWidth="1"/>
    <col min="12649" max="12711" width="0.85546875" style="27"/>
    <col min="12712" max="12712" width="3.42578125" style="27" customWidth="1"/>
    <col min="12713" max="12804" width="0.85546875" style="27"/>
    <col min="12805" max="12805" width="1.140625" style="27" customWidth="1"/>
    <col min="12806" max="12813" width="0.85546875" style="27"/>
    <col min="12814" max="12814" width="1.85546875" style="27" customWidth="1"/>
    <col min="12815" max="12853" width="0.85546875" style="27"/>
    <col min="12854" max="12854" width="1.7109375" style="27" customWidth="1"/>
    <col min="12855" max="12860" width="0.85546875" style="27"/>
    <col min="12861" max="12861" width="3" style="27" customWidth="1"/>
    <col min="12862" max="12899" width="0.85546875" style="27"/>
    <col min="12900" max="12900" width="1.5703125" style="27" customWidth="1"/>
    <col min="12901" max="12902" width="0.85546875" style="27"/>
    <col min="12903" max="12903" width="1.85546875" style="27" customWidth="1"/>
    <col min="12904" max="12904" width="1.28515625" style="27" customWidth="1"/>
    <col min="12905" max="12967" width="0.85546875" style="27"/>
    <col min="12968" max="12968" width="3.42578125" style="27" customWidth="1"/>
    <col min="12969" max="13060" width="0.85546875" style="27"/>
    <col min="13061" max="13061" width="1.140625" style="27" customWidth="1"/>
    <col min="13062" max="13069" width="0.85546875" style="27"/>
    <col min="13070" max="13070" width="1.85546875" style="27" customWidth="1"/>
    <col min="13071" max="13109" width="0.85546875" style="27"/>
    <col min="13110" max="13110" width="1.7109375" style="27" customWidth="1"/>
    <col min="13111" max="13116" width="0.85546875" style="27"/>
    <col min="13117" max="13117" width="3" style="27" customWidth="1"/>
    <col min="13118" max="13155" width="0.85546875" style="27"/>
    <col min="13156" max="13156" width="1.5703125" style="27" customWidth="1"/>
    <col min="13157" max="13158" width="0.85546875" style="27"/>
    <col min="13159" max="13159" width="1.85546875" style="27" customWidth="1"/>
    <col min="13160" max="13160" width="1.28515625" style="27" customWidth="1"/>
    <col min="13161" max="13223" width="0.85546875" style="27"/>
    <col min="13224" max="13224" width="3.42578125" style="27" customWidth="1"/>
    <col min="13225" max="13316" width="0.85546875" style="27"/>
    <col min="13317" max="13317" width="1.140625" style="27" customWidth="1"/>
    <col min="13318" max="13325" width="0.85546875" style="27"/>
    <col min="13326" max="13326" width="1.85546875" style="27" customWidth="1"/>
    <col min="13327" max="13365" width="0.85546875" style="27"/>
    <col min="13366" max="13366" width="1.7109375" style="27" customWidth="1"/>
    <col min="13367" max="13372" width="0.85546875" style="27"/>
    <col min="13373" max="13373" width="3" style="27" customWidth="1"/>
    <col min="13374" max="13411" width="0.85546875" style="27"/>
    <col min="13412" max="13412" width="1.5703125" style="27" customWidth="1"/>
    <col min="13413" max="13414" width="0.85546875" style="27"/>
    <col min="13415" max="13415" width="1.85546875" style="27" customWidth="1"/>
    <col min="13416" max="13416" width="1.28515625" style="27" customWidth="1"/>
    <col min="13417" max="13479" width="0.85546875" style="27"/>
    <col min="13480" max="13480" width="3.42578125" style="27" customWidth="1"/>
    <col min="13481" max="13572" width="0.85546875" style="27"/>
    <col min="13573" max="13573" width="1.140625" style="27" customWidth="1"/>
    <col min="13574" max="13581" width="0.85546875" style="27"/>
    <col min="13582" max="13582" width="1.85546875" style="27" customWidth="1"/>
    <col min="13583" max="13621" width="0.85546875" style="27"/>
    <col min="13622" max="13622" width="1.7109375" style="27" customWidth="1"/>
    <col min="13623" max="13628" width="0.85546875" style="27"/>
    <col min="13629" max="13629" width="3" style="27" customWidth="1"/>
    <col min="13630" max="13667" width="0.85546875" style="27"/>
    <col min="13668" max="13668" width="1.5703125" style="27" customWidth="1"/>
    <col min="13669" max="13670" width="0.85546875" style="27"/>
    <col min="13671" max="13671" width="1.85546875" style="27" customWidth="1"/>
    <col min="13672" max="13672" width="1.28515625" style="27" customWidth="1"/>
    <col min="13673" max="13735" width="0.85546875" style="27"/>
    <col min="13736" max="13736" width="3.42578125" style="27" customWidth="1"/>
    <col min="13737" max="13828" width="0.85546875" style="27"/>
    <col min="13829" max="13829" width="1.140625" style="27" customWidth="1"/>
    <col min="13830" max="13837" width="0.85546875" style="27"/>
    <col min="13838" max="13838" width="1.85546875" style="27" customWidth="1"/>
    <col min="13839" max="13877" width="0.85546875" style="27"/>
    <col min="13878" max="13878" width="1.7109375" style="27" customWidth="1"/>
    <col min="13879" max="13884" width="0.85546875" style="27"/>
    <col min="13885" max="13885" width="3" style="27" customWidth="1"/>
    <col min="13886" max="13923" width="0.85546875" style="27"/>
    <col min="13924" max="13924" width="1.5703125" style="27" customWidth="1"/>
    <col min="13925" max="13926" width="0.85546875" style="27"/>
    <col min="13927" max="13927" width="1.85546875" style="27" customWidth="1"/>
    <col min="13928" max="13928" width="1.28515625" style="27" customWidth="1"/>
    <col min="13929" max="13991" width="0.85546875" style="27"/>
    <col min="13992" max="13992" width="3.42578125" style="27" customWidth="1"/>
    <col min="13993" max="14084" width="0.85546875" style="27"/>
    <col min="14085" max="14085" width="1.140625" style="27" customWidth="1"/>
    <col min="14086" max="14093" width="0.85546875" style="27"/>
    <col min="14094" max="14094" width="1.85546875" style="27" customWidth="1"/>
    <col min="14095" max="14133" width="0.85546875" style="27"/>
    <col min="14134" max="14134" width="1.7109375" style="27" customWidth="1"/>
    <col min="14135" max="14140" width="0.85546875" style="27"/>
    <col min="14141" max="14141" width="3" style="27" customWidth="1"/>
    <col min="14142" max="14179" width="0.85546875" style="27"/>
    <col min="14180" max="14180" width="1.5703125" style="27" customWidth="1"/>
    <col min="14181" max="14182" width="0.85546875" style="27"/>
    <col min="14183" max="14183" width="1.85546875" style="27" customWidth="1"/>
    <col min="14184" max="14184" width="1.28515625" style="27" customWidth="1"/>
    <col min="14185" max="14247" width="0.85546875" style="27"/>
    <col min="14248" max="14248" width="3.42578125" style="27" customWidth="1"/>
    <col min="14249" max="14340" width="0.85546875" style="27"/>
    <col min="14341" max="14341" width="1.140625" style="27" customWidth="1"/>
    <col min="14342" max="14349" width="0.85546875" style="27"/>
    <col min="14350" max="14350" width="1.85546875" style="27" customWidth="1"/>
    <col min="14351" max="14389" width="0.85546875" style="27"/>
    <col min="14390" max="14390" width="1.7109375" style="27" customWidth="1"/>
    <col min="14391" max="14396" width="0.85546875" style="27"/>
    <col min="14397" max="14397" width="3" style="27" customWidth="1"/>
    <col min="14398" max="14435" width="0.85546875" style="27"/>
    <col min="14436" max="14436" width="1.5703125" style="27" customWidth="1"/>
    <col min="14437" max="14438" width="0.85546875" style="27"/>
    <col min="14439" max="14439" width="1.85546875" style="27" customWidth="1"/>
    <col min="14440" max="14440" width="1.28515625" style="27" customWidth="1"/>
    <col min="14441" max="14503" width="0.85546875" style="27"/>
    <col min="14504" max="14504" width="3.42578125" style="27" customWidth="1"/>
    <col min="14505" max="14596" width="0.85546875" style="27"/>
    <col min="14597" max="14597" width="1.140625" style="27" customWidth="1"/>
    <col min="14598" max="14605" width="0.85546875" style="27"/>
    <col min="14606" max="14606" width="1.85546875" style="27" customWidth="1"/>
    <col min="14607" max="14645" width="0.85546875" style="27"/>
    <col min="14646" max="14646" width="1.7109375" style="27" customWidth="1"/>
    <col min="14647" max="14652" width="0.85546875" style="27"/>
    <col min="14653" max="14653" width="3" style="27" customWidth="1"/>
    <col min="14654" max="14691" width="0.85546875" style="27"/>
    <col min="14692" max="14692" width="1.5703125" style="27" customWidth="1"/>
    <col min="14693" max="14694" width="0.85546875" style="27"/>
    <col min="14695" max="14695" width="1.85546875" style="27" customWidth="1"/>
    <col min="14696" max="14696" width="1.28515625" style="27" customWidth="1"/>
    <col min="14697" max="14759" width="0.85546875" style="27"/>
    <col min="14760" max="14760" width="3.42578125" style="27" customWidth="1"/>
    <col min="14761" max="14852" width="0.85546875" style="27"/>
    <col min="14853" max="14853" width="1.140625" style="27" customWidth="1"/>
    <col min="14854" max="14861" width="0.85546875" style="27"/>
    <col min="14862" max="14862" width="1.85546875" style="27" customWidth="1"/>
    <col min="14863" max="14901" width="0.85546875" style="27"/>
    <col min="14902" max="14902" width="1.7109375" style="27" customWidth="1"/>
    <col min="14903" max="14908" width="0.85546875" style="27"/>
    <col min="14909" max="14909" width="3" style="27" customWidth="1"/>
    <col min="14910" max="14947" width="0.85546875" style="27"/>
    <col min="14948" max="14948" width="1.5703125" style="27" customWidth="1"/>
    <col min="14949" max="14950" width="0.85546875" style="27"/>
    <col min="14951" max="14951" width="1.85546875" style="27" customWidth="1"/>
    <col min="14952" max="14952" width="1.28515625" style="27" customWidth="1"/>
    <col min="14953" max="15015" width="0.85546875" style="27"/>
    <col min="15016" max="15016" width="3.42578125" style="27" customWidth="1"/>
    <col min="15017" max="15108" width="0.85546875" style="27"/>
    <col min="15109" max="15109" width="1.140625" style="27" customWidth="1"/>
    <col min="15110" max="15117" width="0.85546875" style="27"/>
    <col min="15118" max="15118" width="1.85546875" style="27" customWidth="1"/>
    <col min="15119" max="15157" width="0.85546875" style="27"/>
    <col min="15158" max="15158" width="1.7109375" style="27" customWidth="1"/>
    <col min="15159" max="15164" width="0.85546875" style="27"/>
    <col min="15165" max="15165" width="3" style="27" customWidth="1"/>
    <col min="15166" max="15203" width="0.85546875" style="27"/>
    <col min="15204" max="15204" width="1.5703125" style="27" customWidth="1"/>
    <col min="15205" max="15206" width="0.85546875" style="27"/>
    <col min="15207" max="15207" width="1.85546875" style="27" customWidth="1"/>
    <col min="15208" max="15208" width="1.28515625" style="27" customWidth="1"/>
    <col min="15209" max="15271" width="0.85546875" style="27"/>
    <col min="15272" max="15272" width="3.42578125" style="27" customWidth="1"/>
    <col min="15273" max="15364" width="0.85546875" style="27"/>
    <col min="15365" max="15365" width="1.140625" style="27" customWidth="1"/>
    <col min="15366" max="15373" width="0.85546875" style="27"/>
    <col min="15374" max="15374" width="1.85546875" style="27" customWidth="1"/>
    <col min="15375" max="15413" width="0.85546875" style="27"/>
    <col min="15414" max="15414" width="1.7109375" style="27" customWidth="1"/>
    <col min="15415" max="15420" width="0.85546875" style="27"/>
    <col min="15421" max="15421" width="3" style="27" customWidth="1"/>
    <col min="15422" max="15459" width="0.85546875" style="27"/>
    <col min="15460" max="15460" width="1.5703125" style="27" customWidth="1"/>
    <col min="15461" max="15462" width="0.85546875" style="27"/>
    <col min="15463" max="15463" width="1.85546875" style="27" customWidth="1"/>
    <col min="15464" max="15464" width="1.28515625" style="27" customWidth="1"/>
    <col min="15465" max="15527" width="0.85546875" style="27"/>
    <col min="15528" max="15528" width="3.42578125" style="27" customWidth="1"/>
    <col min="15529" max="15620" width="0.85546875" style="27"/>
    <col min="15621" max="15621" width="1.140625" style="27" customWidth="1"/>
    <col min="15622" max="15629" width="0.85546875" style="27"/>
    <col min="15630" max="15630" width="1.85546875" style="27" customWidth="1"/>
    <col min="15631" max="15669" width="0.85546875" style="27"/>
    <col min="15670" max="15670" width="1.7109375" style="27" customWidth="1"/>
    <col min="15671" max="15676" width="0.85546875" style="27"/>
    <col min="15677" max="15677" width="3" style="27" customWidth="1"/>
    <col min="15678" max="15715" width="0.85546875" style="27"/>
    <col min="15716" max="15716" width="1.5703125" style="27" customWidth="1"/>
    <col min="15717" max="15718" width="0.85546875" style="27"/>
    <col min="15719" max="15719" width="1.85546875" style="27" customWidth="1"/>
    <col min="15720" max="15720" width="1.28515625" style="27" customWidth="1"/>
    <col min="15721" max="15783" width="0.85546875" style="27"/>
    <col min="15784" max="15784" width="3.42578125" style="27" customWidth="1"/>
    <col min="15785" max="15876" width="0.85546875" style="27"/>
    <col min="15877" max="15877" width="1.140625" style="27" customWidth="1"/>
    <col min="15878" max="15885" width="0.85546875" style="27"/>
    <col min="15886" max="15886" width="1.85546875" style="27" customWidth="1"/>
    <col min="15887" max="15925" width="0.85546875" style="27"/>
    <col min="15926" max="15926" width="1.7109375" style="27" customWidth="1"/>
    <col min="15927" max="15932" width="0.85546875" style="27"/>
    <col min="15933" max="15933" width="3" style="27" customWidth="1"/>
    <col min="15934" max="15971" width="0.85546875" style="27"/>
    <col min="15972" max="15972" width="1.5703125" style="27" customWidth="1"/>
    <col min="15973" max="15974" width="0.85546875" style="27"/>
    <col min="15975" max="15975" width="1.85546875" style="27" customWidth="1"/>
    <col min="15976" max="15976" width="1.28515625" style="27" customWidth="1"/>
    <col min="15977" max="16039" width="0.85546875" style="27"/>
    <col min="16040" max="16040" width="3.42578125" style="27" customWidth="1"/>
    <col min="16041" max="16132" width="0.85546875" style="27"/>
    <col min="16133" max="16133" width="1.140625" style="27" customWidth="1"/>
    <col min="16134" max="16141" width="0.85546875" style="27"/>
    <col min="16142" max="16142" width="1.85546875" style="27" customWidth="1"/>
    <col min="16143" max="16181" width="0.85546875" style="27"/>
    <col min="16182" max="16182" width="1.7109375" style="27" customWidth="1"/>
    <col min="16183" max="16188" width="0.85546875" style="27"/>
    <col min="16189" max="16189" width="3" style="27" customWidth="1"/>
    <col min="16190" max="16227" width="0.85546875" style="27"/>
    <col min="16228" max="16228" width="1.5703125" style="27" customWidth="1"/>
    <col min="16229" max="16230" width="0.85546875" style="27"/>
    <col min="16231" max="16231" width="1.85546875" style="27" customWidth="1"/>
    <col min="16232" max="16232" width="1.28515625" style="27" customWidth="1"/>
    <col min="16233" max="16295" width="0.85546875" style="27"/>
    <col min="16296" max="16296" width="3.42578125" style="27" customWidth="1"/>
    <col min="16297" max="16384" width="0.85546875" style="27"/>
  </cols>
  <sheetData>
    <row r="1" spans="1:187" ht="12.75" customHeight="1" x14ac:dyDescent="0.2">
      <c r="A1" s="210" t="s">
        <v>201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210"/>
      <c r="EL1" s="210"/>
      <c r="EM1" s="210"/>
      <c r="EN1" s="210"/>
      <c r="EO1" s="210"/>
      <c r="EP1" s="210"/>
      <c r="EQ1" s="210"/>
      <c r="ER1" s="210"/>
      <c r="ES1" s="210"/>
      <c r="ET1" s="210"/>
      <c r="EU1" s="210"/>
      <c r="EV1" s="210"/>
      <c r="EW1" s="210"/>
      <c r="EX1" s="210"/>
      <c r="EY1" s="210"/>
      <c r="EZ1" s="210"/>
      <c r="FA1" s="210"/>
      <c r="FB1" s="210"/>
      <c r="FC1" s="210"/>
      <c r="FD1" s="210"/>
      <c r="FE1" s="210"/>
      <c r="FF1" s="210"/>
      <c r="FG1" s="210"/>
      <c r="FH1" s="210"/>
      <c r="FI1" s="210"/>
      <c r="FJ1" s="210"/>
      <c r="FK1" s="210"/>
      <c r="FL1" s="210"/>
      <c r="FM1" s="210"/>
      <c r="FN1" s="210"/>
      <c r="FO1" s="210"/>
      <c r="FP1" s="210"/>
      <c r="FQ1" s="210"/>
      <c r="FR1" s="210"/>
      <c r="FS1" s="210"/>
      <c r="FT1" s="210"/>
      <c r="FU1" s="210"/>
      <c r="FV1" s="210"/>
      <c r="FW1" s="210"/>
      <c r="FX1" s="210"/>
      <c r="FY1" s="210"/>
      <c r="FZ1" s="210"/>
      <c r="GA1" s="210"/>
      <c r="GB1" s="210"/>
      <c r="GC1" s="210"/>
      <c r="GD1" s="210"/>
      <c r="GE1" s="210"/>
    </row>
    <row r="2" spans="1:187" ht="12.75" customHeight="1" x14ac:dyDescent="0.2">
      <c r="A2" s="211" t="s">
        <v>202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</row>
    <row r="3" spans="1:187" ht="12.75" customHeight="1" x14ac:dyDescent="0.2">
      <c r="A3" s="212" t="s">
        <v>203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</row>
    <row r="5" spans="1:187" ht="23.25" customHeight="1" x14ac:dyDescent="0.25">
      <c r="A5" s="200" t="s">
        <v>204</v>
      </c>
      <c r="B5" s="186"/>
      <c r="C5" s="186"/>
      <c r="D5" s="186"/>
      <c r="E5" s="201"/>
      <c r="F5" s="213" t="s">
        <v>205</v>
      </c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5"/>
      <c r="AR5" s="200" t="s">
        <v>30</v>
      </c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201"/>
      <c r="BD5" s="200" t="s">
        <v>206</v>
      </c>
      <c r="BE5" s="186"/>
      <c r="BF5" s="186"/>
      <c r="BG5" s="186"/>
      <c r="BH5" s="186"/>
      <c r="BI5" s="186"/>
      <c r="BJ5" s="186"/>
      <c r="BK5" s="186"/>
      <c r="BL5" s="186"/>
      <c r="BM5" s="201"/>
      <c r="BN5" s="200" t="s">
        <v>207</v>
      </c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201"/>
      <c r="CD5" s="200" t="s">
        <v>208</v>
      </c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200" t="s">
        <v>209</v>
      </c>
      <c r="CR5" s="219"/>
      <c r="CS5" s="219"/>
      <c r="CT5" s="219"/>
      <c r="CU5" s="219"/>
      <c r="CV5" s="219"/>
      <c r="CW5" s="219"/>
      <c r="CX5" s="219"/>
      <c r="CY5" s="186"/>
      <c r="CZ5" s="186"/>
      <c r="DA5" s="186"/>
      <c r="DB5" s="194" t="s">
        <v>210</v>
      </c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200" t="s">
        <v>211</v>
      </c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201"/>
      <c r="ED5" s="205" t="s">
        <v>212</v>
      </c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8"/>
    </row>
    <row r="6" spans="1:187" ht="62.25" customHeight="1" x14ac:dyDescent="0.2">
      <c r="A6" s="202"/>
      <c r="B6" s="203"/>
      <c r="C6" s="203"/>
      <c r="D6" s="203"/>
      <c r="E6" s="204"/>
      <c r="F6" s="216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8"/>
      <c r="AR6" s="202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4"/>
      <c r="BD6" s="202"/>
      <c r="BE6" s="203"/>
      <c r="BF6" s="203"/>
      <c r="BG6" s="203"/>
      <c r="BH6" s="203"/>
      <c r="BI6" s="203"/>
      <c r="BJ6" s="203"/>
      <c r="BK6" s="203"/>
      <c r="BL6" s="203"/>
      <c r="BM6" s="204"/>
      <c r="BN6" s="202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4"/>
      <c r="CD6" s="202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20"/>
      <c r="CR6" s="221"/>
      <c r="CS6" s="221"/>
      <c r="CT6" s="221"/>
      <c r="CU6" s="221"/>
      <c r="CV6" s="221"/>
      <c r="CW6" s="221"/>
      <c r="CX6" s="221"/>
      <c r="CY6" s="203"/>
      <c r="CZ6" s="203"/>
      <c r="DA6" s="203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202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4"/>
      <c r="ED6" s="195" t="s">
        <v>213</v>
      </c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5" t="s">
        <v>214</v>
      </c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209"/>
      <c r="FL6" s="196" t="s">
        <v>215</v>
      </c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209"/>
    </row>
    <row r="7" spans="1:187" ht="12" customHeight="1" x14ac:dyDescent="0.2">
      <c r="A7" s="194">
        <v>1</v>
      </c>
      <c r="B7" s="194"/>
      <c r="C7" s="194"/>
      <c r="D7" s="194"/>
      <c r="E7" s="194"/>
      <c r="F7" s="195">
        <v>2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5">
        <v>3</v>
      </c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5">
        <v>4</v>
      </c>
      <c r="BE7" s="196"/>
      <c r="BF7" s="196"/>
      <c r="BG7" s="196"/>
      <c r="BH7" s="196"/>
      <c r="BI7" s="196"/>
      <c r="BJ7" s="196"/>
      <c r="BK7" s="196"/>
      <c r="BL7" s="196"/>
      <c r="BM7" s="209"/>
      <c r="BN7" s="195">
        <v>5</v>
      </c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209"/>
      <c r="CD7" s="195">
        <v>6</v>
      </c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4">
        <v>7</v>
      </c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6">
        <v>8</v>
      </c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209"/>
      <c r="DN7" s="195">
        <v>9</v>
      </c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209"/>
      <c r="ED7" s="195">
        <v>10</v>
      </c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5">
        <v>11</v>
      </c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209"/>
      <c r="FL7" s="196">
        <v>12</v>
      </c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209"/>
    </row>
    <row r="8" spans="1:187" ht="34.5" customHeight="1" x14ac:dyDescent="0.2">
      <c r="A8" s="194">
        <v>1</v>
      </c>
      <c r="B8" s="194"/>
      <c r="C8" s="194"/>
      <c r="D8" s="194"/>
      <c r="E8" s="194"/>
      <c r="F8" s="223" t="s">
        <v>216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195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5"/>
      <c r="BE8" s="191"/>
      <c r="BF8" s="191"/>
      <c r="BG8" s="191"/>
      <c r="BH8" s="191"/>
      <c r="BI8" s="191"/>
      <c r="BJ8" s="191"/>
      <c r="BK8" s="191"/>
      <c r="BL8" s="191"/>
      <c r="BM8" s="193"/>
      <c r="BN8" s="195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1"/>
      <c r="CB8" s="191"/>
      <c r="CC8" s="193"/>
      <c r="CD8" s="195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209"/>
      <c r="DN8" s="195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3"/>
      <c r="ED8" s="195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222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3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3"/>
    </row>
    <row r="9" spans="1:187" ht="31.5" customHeight="1" x14ac:dyDescent="0.2">
      <c r="A9" s="194">
        <v>2</v>
      </c>
      <c r="B9" s="194"/>
      <c r="C9" s="194"/>
      <c r="D9" s="194"/>
      <c r="E9" s="194"/>
      <c r="F9" s="223" t="s">
        <v>217</v>
      </c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195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5"/>
      <c r="BE9" s="191"/>
      <c r="BF9" s="191"/>
      <c r="BG9" s="191"/>
      <c r="BH9" s="191"/>
      <c r="BI9" s="191"/>
      <c r="BJ9" s="191"/>
      <c r="BK9" s="191"/>
      <c r="BL9" s="191"/>
      <c r="BM9" s="193"/>
      <c r="BN9" s="195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1"/>
      <c r="CB9" s="191"/>
      <c r="CC9" s="193"/>
      <c r="CD9" s="195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8"/>
      <c r="DN9" s="195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3"/>
      <c r="ED9" s="190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2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3"/>
      <c r="FL9" s="191" t="s">
        <v>262</v>
      </c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3"/>
    </row>
    <row r="10" spans="1:187" ht="12.75" customHeight="1" x14ac:dyDescent="0.2">
      <c r="A10" s="194">
        <v>3</v>
      </c>
      <c r="B10" s="194"/>
      <c r="C10" s="194"/>
      <c r="D10" s="194"/>
      <c r="E10" s="194"/>
      <c r="F10" s="223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195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5"/>
      <c r="BE10" s="191"/>
      <c r="BF10" s="191"/>
      <c r="BG10" s="191"/>
      <c r="BH10" s="191"/>
      <c r="BI10" s="191"/>
      <c r="BJ10" s="191"/>
      <c r="BK10" s="191"/>
      <c r="BL10" s="191"/>
      <c r="BM10" s="193"/>
      <c r="BN10" s="195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1"/>
      <c r="CB10" s="191"/>
      <c r="CC10" s="193"/>
      <c r="CD10" s="195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209"/>
      <c r="DN10" s="195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3"/>
      <c r="ED10" s="195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222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3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3"/>
    </row>
    <row r="11" spans="1:187" ht="12.75" customHeight="1" x14ac:dyDescent="0.25">
      <c r="A11" s="229" t="s">
        <v>31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1"/>
      <c r="AR11" s="195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5"/>
      <c r="BE11" s="191"/>
      <c r="BF11" s="191"/>
      <c r="BG11" s="191"/>
      <c r="BH11" s="191"/>
      <c r="BI11" s="191"/>
      <c r="BJ11" s="191"/>
      <c r="BK11" s="191"/>
      <c r="BL11" s="191"/>
      <c r="BM11" s="193"/>
      <c r="BN11" s="195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1"/>
      <c r="CB11" s="191"/>
      <c r="CC11" s="193"/>
      <c r="CD11" s="195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7">
        <f>DB9</f>
        <v>0</v>
      </c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8"/>
      <c r="DN11" s="225"/>
      <c r="DO11" s="226"/>
      <c r="DP11" s="226"/>
      <c r="DQ11" s="226"/>
      <c r="DR11" s="226"/>
      <c r="DS11" s="226"/>
      <c r="DT11" s="226"/>
      <c r="DU11" s="226"/>
      <c r="DV11" s="226"/>
      <c r="DW11" s="226"/>
      <c r="DX11" s="226"/>
      <c r="DY11" s="226"/>
      <c r="DZ11" s="226"/>
      <c r="EA11" s="226"/>
      <c r="EB11" s="226"/>
      <c r="EC11" s="227"/>
      <c r="ED11" s="195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222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3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3"/>
    </row>
    <row r="12" spans="1:187" ht="12.75" customHeight="1" x14ac:dyDescent="0.2">
      <c r="A12" s="228" t="s">
        <v>218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  <c r="DT12" s="228"/>
      <c r="DU12" s="228"/>
      <c r="DV12" s="228"/>
      <c r="DW12" s="228"/>
      <c r="DX12" s="228"/>
      <c r="DY12" s="228"/>
      <c r="DZ12" s="228"/>
      <c r="EA12" s="228"/>
      <c r="EB12" s="228"/>
      <c r="EC12" s="228"/>
      <c r="ED12" s="228"/>
      <c r="EE12" s="228"/>
      <c r="EF12" s="228"/>
      <c r="EG12" s="228"/>
      <c r="EH12" s="228"/>
      <c r="EI12" s="228"/>
      <c r="EJ12" s="228"/>
      <c r="EK12" s="228"/>
      <c r="EL12" s="228"/>
      <c r="EM12" s="228"/>
      <c r="EN12" s="228"/>
      <c r="EO12" s="228"/>
      <c r="EP12" s="228"/>
      <c r="EQ12" s="228"/>
      <c r="ER12" s="228"/>
      <c r="ES12" s="228"/>
      <c r="ET12" s="228"/>
      <c r="EU12" s="228"/>
      <c r="EV12" s="228"/>
      <c r="EW12" s="228"/>
      <c r="EX12" s="228"/>
      <c r="EY12" s="228"/>
      <c r="EZ12" s="228"/>
      <c r="FA12" s="228"/>
      <c r="FB12" s="228"/>
      <c r="FC12" s="228"/>
      <c r="FD12" s="228"/>
      <c r="FE12" s="228"/>
      <c r="FF12" s="228"/>
      <c r="FG12" s="228"/>
      <c r="FH12" s="228"/>
      <c r="FI12" s="228"/>
      <c r="FJ12" s="228"/>
      <c r="FK12" s="228"/>
      <c r="FL12" s="228"/>
      <c r="FM12" s="228"/>
      <c r="FN12" s="228"/>
      <c r="FO12" s="228"/>
      <c r="FP12" s="228"/>
      <c r="FQ12" s="228"/>
      <c r="FR12" s="228"/>
      <c r="FS12" s="228"/>
      <c r="FT12" s="228"/>
      <c r="FU12" s="228"/>
      <c r="FV12" s="228"/>
      <c r="FW12" s="228"/>
      <c r="FX12" s="228"/>
      <c r="FY12" s="228"/>
      <c r="FZ12" s="228"/>
      <c r="GA12" s="228"/>
      <c r="GB12" s="228"/>
      <c r="GC12" s="228"/>
      <c r="GD12" s="228"/>
      <c r="GE12" s="28"/>
    </row>
    <row r="13" spans="1:187" x14ac:dyDescent="0.2">
      <c r="A13" s="233" t="s">
        <v>219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3"/>
      <c r="EQ13" s="233"/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33"/>
      <c r="FE13" s="233"/>
      <c r="FF13" s="233"/>
      <c r="FG13" s="233"/>
      <c r="FH13" s="233"/>
      <c r="FI13" s="233"/>
      <c r="FJ13" s="233"/>
      <c r="FK13" s="233"/>
      <c r="FL13" s="233"/>
      <c r="FM13" s="233"/>
      <c r="FN13" s="233"/>
      <c r="FO13" s="233"/>
      <c r="FP13" s="233"/>
      <c r="FQ13" s="233"/>
      <c r="FR13" s="233"/>
      <c r="FS13" s="233"/>
      <c r="FT13" s="233"/>
      <c r="FU13" s="233"/>
      <c r="FV13" s="233"/>
      <c r="FW13" s="233"/>
      <c r="FX13" s="233"/>
      <c r="FY13" s="233"/>
      <c r="FZ13" s="233"/>
      <c r="GA13" s="233"/>
      <c r="GB13" s="233"/>
      <c r="GC13" s="233"/>
      <c r="GD13" s="233"/>
      <c r="GE13" s="28"/>
    </row>
    <row r="14" spans="1:187" ht="15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28"/>
    </row>
    <row r="15" spans="1:187" ht="12.75" customHeight="1" x14ac:dyDescent="0.2">
      <c r="A15" s="234" t="s">
        <v>220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</row>
    <row r="16" spans="1:187" ht="11.25" customHeight="1" x14ac:dyDescent="0.2">
      <c r="A16" s="235" t="s">
        <v>221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</row>
    <row r="17" spans="1:187" ht="6.7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</row>
    <row r="18" spans="1:187" ht="27.75" customHeight="1" x14ac:dyDescent="0.2">
      <c r="A18" s="194" t="s">
        <v>204</v>
      </c>
      <c r="B18" s="194"/>
      <c r="C18" s="194"/>
      <c r="D18" s="194"/>
      <c r="E18" s="194"/>
      <c r="F18" s="195" t="s">
        <v>1</v>
      </c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209"/>
      <c r="ES18" s="195" t="s">
        <v>222</v>
      </c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209"/>
    </row>
    <row r="19" spans="1:187" ht="15" customHeight="1" x14ac:dyDescent="0.2">
      <c r="A19" s="194">
        <v>1</v>
      </c>
      <c r="B19" s="194"/>
      <c r="C19" s="194"/>
      <c r="D19" s="194"/>
      <c r="E19" s="194"/>
      <c r="F19" s="194" t="s">
        <v>223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5">
        <v>130</v>
      </c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3"/>
      <c r="ES19" s="232">
        <v>21084200</v>
      </c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8"/>
    </row>
    <row r="20" spans="1:187" ht="15" customHeight="1" x14ac:dyDescent="0.2">
      <c r="A20" s="194">
        <v>2</v>
      </c>
      <c r="B20" s="194"/>
      <c r="C20" s="194"/>
      <c r="D20" s="194"/>
      <c r="E20" s="194"/>
      <c r="F20" s="194" t="s">
        <v>223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5">
        <v>130</v>
      </c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3"/>
      <c r="ES20" s="232">
        <v>18704600</v>
      </c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8"/>
    </row>
    <row r="21" spans="1:187" ht="15" x14ac:dyDescent="0.2">
      <c r="A21" s="194">
        <v>3</v>
      </c>
      <c r="B21" s="194"/>
      <c r="C21" s="194"/>
      <c r="D21" s="194"/>
      <c r="E21" s="194"/>
      <c r="F21" s="194" t="s">
        <v>223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5">
        <v>130</v>
      </c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3"/>
      <c r="ES21" s="232">
        <v>72556700</v>
      </c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8"/>
    </row>
    <row r="22" spans="1:187" ht="11.25" customHeight="1" x14ac:dyDescent="0.2">
      <c r="A22" s="229" t="s">
        <v>31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7"/>
      <c r="ES22" s="190">
        <f>SUM(ES19:ES21)</f>
        <v>112345500</v>
      </c>
      <c r="ET22" s="196"/>
      <c r="EU22" s="196"/>
      <c r="EV22" s="196"/>
      <c r="EW22" s="196"/>
      <c r="EX22" s="196"/>
      <c r="EY22" s="196"/>
      <c r="EZ22" s="196"/>
      <c r="FA22" s="196"/>
      <c r="FB22" s="196"/>
      <c r="FC22" s="196"/>
      <c r="FD22" s="196"/>
      <c r="FE22" s="196"/>
      <c r="FF22" s="196"/>
      <c r="FG22" s="196"/>
      <c r="FH22" s="196"/>
      <c r="FI22" s="196"/>
      <c r="FJ22" s="196"/>
      <c r="FK22" s="196"/>
      <c r="FL22" s="196"/>
      <c r="FM22" s="196"/>
      <c r="FN22" s="196"/>
      <c r="FO22" s="196"/>
      <c r="FP22" s="196"/>
      <c r="FQ22" s="196"/>
      <c r="FR22" s="196"/>
      <c r="FS22" s="196"/>
      <c r="FT22" s="196"/>
      <c r="FU22" s="196"/>
      <c r="FV22" s="196"/>
      <c r="FW22" s="196"/>
      <c r="FX22" s="196"/>
      <c r="FY22" s="196"/>
      <c r="FZ22" s="196"/>
      <c r="GA22" s="196"/>
      <c r="GB22" s="196"/>
      <c r="GC22" s="196"/>
      <c r="GD22" s="196"/>
      <c r="GE22" s="209"/>
    </row>
    <row r="23" spans="1:187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</row>
    <row r="24" spans="1:187" ht="11.25" customHeight="1" x14ac:dyDescent="0.2">
      <c r="A24" s="235" t="s">
        <v>224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</row>
    <row r="25" spans="1:187" ht="6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</row>
    <row r="26" spans="1:187" ht="24.75" customHeight="1" x14ac:dyDescent="0.25">
      <c r="A26" s="200" t="s">
        <v>204</v>
      </c>
      <c r="B26" s="186"/>
      <c r="C26" s="186"/>
      <c r="D26" s="186"/>
      <c r="E26" s="201"/>
      <c r="F26" s="213" t="s">
        <v>225</v>
      </c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5"/>
      <c r="AR26" s="200" t="s">
        <v>30</v>
      </c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201"/>
      <c r="BD26" s="200" t="s">
        <v>206</v>
      </c>
      <c r="BE26" s="186"/>
      <c r="BF26" s="186"/>
      <c r="BG26" s="186"/>
      <c r="BH26" s="186"/>
      <c r="BI26" s="186"/>
      <c r="BJ26" s="186"/>
      <c r="BK26" s="186"/>
      <c r="BL26" s="186"/>
      <c r="BM26" s="201"/>
      <c r="BN26" s="200" t="s">
        <v>207</v>
      </c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201"/>
      <c r="CD26" s="200" t="s">
        <v>226</v>
      </c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200" t="s">
        <v>227</v>
      </c>
      <c r="CR26" s="219"/>
      <c r="CS26" s="219"/>
      <c r="CT26" s="219"/>
      <c r="CU26" s="219"/>
      <c r="CV26" s="219"/>
      <c r="CW26" s="219"/>
      <c r="CX26" s="219"/>
      <c r="CY26" s="186"/>
      <c r="CZ26" s="186"/>
      <c r="DA26" s="186"/>
      <c r="DB26" s="194" t="s">
        <v>210</v>
      </c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200" t="s">
        <v>211</v>
      </c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201"/>
      <c r="ED26" s="205" t="s">
        <v>212</v>
      </c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7"/>
      <c r="FM26" s="207"/>
      <c r="FN26" s="207"/>
      <c r="FO26" s="207"/>
      <c r="FP26" s="207"/>
      <c r="FQ26" s="207"/>
      <c r="FR26" s="207"/>
      <c r="FS26" s="207"/>
      <c r="FT26" s="207"/>
      <c r="FU26" s="207"/>
      <c r="FV26" s="207"/>
      <c r="FW26" s="207"/>
      <c r="FX26" s="207"/>
      <c r="FY26" s="207"/>
      <c r="FZ26" s="207"/>
      <c r="GA26" s="207"/>
      <c r="GB26" s="207"/>
      <c r="GC26" s="207"/>
      <c r="GD26" s="207"/>
      <c r="GE26" s="208"/>
    </row>
    <row r="27" spans="1:187" ht="56.25" customHeight="1" x14ac:dyDescent="0.2">
      <c r="A27" s="202"/>
      <c r="B27" s="203"/>
      <c r="C27" s="203"/>
      <c r="D27" s="203"/>
      <c r="E27" s="204"/>
      <c r="F27" s="216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8"/>
      <c r="AR27" s="202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4"/>
      <c r="BD27" s="202"/>
      <c r="BE27" s="203"/>
      <c r="BF27" s="203"/>
      <c r="BG27" s="203"/>
      <c r="BH27" s="203"/>
      <c r="BI27" s="203"/>
      <c r="BJ27" s="203"/>
      <c r="BK27" s="203"/>
      <c r="BL27" s="203"/>
      <c r="BM27" s="204"/>
      <c r="BN27" s="202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4"/>
      <c r="CD27" s="202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20"/>
      <c r="CR27" s="221"/>
      <c r="CS27" s="221"/>
      <c r="CT27" s="221"/>
      <c r="CU27" s="221"/>
      <c r="CV27" s="221"/>
      <c r="CW27" s="221"/>
      <c r="CX27" s="221"/>
      <c r="CY27" s="203"/>
      <c r="CZ27" s="203"/>
      <c r="DA27" s="203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202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4"/>
      <c r="ED27" s="195" t="s">
        <v>228</v>
      </c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5" t="s">
        <v>229</v>
      </c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209"/>
      <c r="FL27" s="196" t="s">
        <v>215</v>
      </c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209"/>
    </row>
    <row r="28" spans="1:187" x14ac:dyDescent="0.2">
      <c r="A28" s="194">
        <v>1</v>
      </c>
      <c r="B28" s="194"/>
      <c r="C28" s="194"/>
      <c r="D28" s="194"/>
      <c r="E28" s="194"/>
      <c r="F28" s="195">
        <v>2</v>
      </c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5">
        <v>3</v>
      </c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5">
        <v>4</v>
      </c>
      <c r="BE28" s="196"/>
      <c r="BF28" s="196"/>
      <c r="BG28" s="196"/>
      <c r="BH28" s="196"/>
      <c r="BI28" s="196"/>
      <c r="BJ28" s="196"/>
      <c r="BK28" s="196"/>
      <c r="BL28" s="196"/>
      <c r="BM28" s="209"/>
      <c r="BN28" s="195">
        <v>5</v>
      </c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209"/>
      <c r="CD28" s="195">
        <v>6</v>
      </c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4">
        <v>7</v>
      </c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6">
        <v>8</v>
      </c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209"/>
      <c r="DN28" s="195">
        <v>9</v>
      </c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209"/>
      <c r="ED28" s="195">
        <v>10</v>
      </c>
      <c r="EE28" s="196"/>
      <c r="EF28" s="196"/>
      <c r="EG28" s="196"/>
      <c r="EH28" s="196"/>
      <c r="EI28" s="196"/>
      <c r="EJ28" s="196"/>
      <c r="EK28" s="196"/>
      <c r="EL28" s="196"/>
      <c r="EM28" s="196"/>
      <c r="EN28" s="196"/>
      <c r="EO28" s="196"/>
      <c r="EP28" s="196"/>
      <c r="EQ28" s="196"/>
      <c r="ER28" s="196"/>
      <c r="ES28" s="196"/>
      <c r="ET28" s="196"/>
      <c r="EU28" s="196"/>
      <c r="EV28" s="195">
        <v>11</v>
      </c>
      <c r="EW28" s="196"/>
      <c r="EX28" s="196"/>
      <c r="EY28" s="196"/>
      <c r="EZ28" s="196"/>
      <c r="FA28" s="196"/>
      <c r="FB28" s="196"/>
      <c r="FC28" s="196"/>
      <c r="FD28" s="196"/>
      <c r="FE28" s="196"/>
      <c r="FF28" s="196"/>
      <c r="FG28" s="196"/>
      <c r="FH28" s="196"/>
      <c r="FI28" s="196"/>
      <c r="FJ28" s="196"/>
      <c r="FK28" s="209"/>
      <c r="FL28" s="196">
        <v>12</v>
      </c>
      <c r="FM28" s="196"/>
      <c r="FN28" s="196"/>
      <c r="FO28" s="196"/>
      <c r="FP28" s="196"/>
      <c r="FQ28" s="196"/>
      <c r="FR28" s="196"/>
      <c r="FS28" s="196"/>
      <c r="FT28" s="196"/>
      <c r="FU28" s="196"/>
      <c r="FV28" s="196"/>
      <c r="FW28" s="196"/>
      <c r="FX28" s="196"/>
      <c r="FY28" s="196"/>
      <c r="FZ28" s="196"/>
      <c r="GA28" s="196"/>
      <c r="GB28" s="196"/>
      <c r="GC28" s="196"/>
      <c r="GD28" s="196"/>
      <c r="GE28" s="209"/>
    </row>
    <row r="29" spans="1:187" ht="34.5" customHeight="1" x14ac:dyDescent="0.2">
      <c r="A29" s="194">
        <v>1</v>
      </c>
      <c r="B29" s="194"/>
      <c r="C29" s="194"/>
      <c r="D29" s="194"/>
      <c r="E29" s="194"/>
      <c r="F29" s="195" t="s">
        <v>230</v>
      </c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5">
        <v>131</v>
      </c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5"/>
      <c r="BE29" s="191"/>
      <c r="BF29" s="191"/>
      <c r="BG29" s="191"/>
      <c r="BH29" s="191"/>
      <c r="BI29" s="191"/>
      <c r="BJ29" s="191"/>
      <c r="BK29" s="191"/>
      <c r="BL29" s="191"/>
      <c r="BM29" s="193"/>
      <c r="BN29" s="195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1"/>
      <c r="CB29" s="191"/>
      <c r="CC29" s="193"/>
      <c r="CD29" s="195">
        <v>104</v>
      </c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4">
        <v>86538.461500000005</v>
      </c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7">
        <f>CD29*CQ29</f>
        <v>8999999.9960000012</v>
      </c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8"/>
      <c r="DN29" s="195">
        <v>5074235.6100000003</v>
      </c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3"/>
      <c r="ED29" s="190">
        <f>DB29-DN29</f>
        <v>3925764.3860000009</v>
      </c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2">
        <f>ED29/DN29*100%</f>
        <v>0.77366616131567467</v>
      </c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3"/>
      <c r="FL29" s="191" t="s">
        <v>269</v>
      </c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3"/>
    </row>
    <row r="30" spans="1:187" ht="33.75" customHeight="1" x14ac:dyDescent="0.2">
      <c r="A30" s="194">
        <v>2</v>
      </c>
      <c r="B30" s="194"/>
      <c r="C30" s="194"/>
      <c r="D30" s="194"/>
      <c r="E30" s="194"/>
      <c r="F30" s="195" t="s">
        <v>231</v>
      </c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5">
        <v>131</v>
      </c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5"/>
      <c r="BE30" s="191"/>
      <c r="BF30" s="191"/>
      <c r="BG30" s="191"/>
      <c r="BH30" s="191"/>
      <c r="BI30" s="191"/>
      <c r="BJ30" s="191"/>
      <c r="BK30" s="191"/>
      <c r="BL30" s="191"/>
      <c r="BM30" s="193"/>
      <c r="BN30" s="195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1"/>
      <c r="CB30" s="191"/>
      <c r="CC30" s="193"/>
      <c r="CD30" s="195">
        <v>233</v>
      </c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4">
        <v>3433.4763899999998</v>
      </c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7">
        <f>CD30*CQ30</f>
        <v>799999.99887000001</v>
      </c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8"/>
      <c r="DN30" s="195">
        <v>626633.56999999995</v>
      </c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3"/>
      <c r="ED30" s="190">
        <f t="shared" ref="ED30:ED31" si="0">DB30-DN30</f>
        <v>173366.42887000006</v>
      </c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2">
        <f t="shared" ref="EV30:EV31" si="1">ED30/DN30*100%</f>
        <v>0.27666316834892851</v>
      </c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3"/>
      <c r="FL30" s="191" t="s">
        <v>269</v>
      </c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3"/>
    </row>
    <row r="31" spans="1:187" ht="33.75" customHeight="1" x14ac:dyDescent="0.2">
      <c r="A31" s="194">
        <v>3</v>
      </c>
      <c r="B31" s="194"/>
      <c r="C31" s="194"/>
      <c r="D31" s="194"/>
      <c r="E31" s="194"/>
      <c r="F31" s="195" t="s">
        <v>232</v>
      </c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5">
        <v>134</v>
      </c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5"/>
      <c r="BE31" s="191"/>
      <c r="BF31" s="191"/>
      <c r="BG31" s="191"/>
      <c r="BH31" s="191"/>
      <c r="BI31" s="191"/>
      <c r="BJ31" s="191"/>
      <c r="BK31" s="191"/>
      <c r="BL31" s="191"/>
      <c r="BM31" s="193"/>
      <c r="BN31" s="195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1"/>
      <c r="CB31" s="191"/>
      <c r="CC31" s="193"/>
      <c r="CD31" s="195">
        <v>65</v>
      </c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4">
        <v>12307.692300000001</v>
      </c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7">
        <f>CD31*CQ31</f>
        <v>799999.99950000003</v>
      </c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8"/>
      <c r="DN31" s="195">
        <v>751962.13</v>
      </c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3"/>
      <c r="ED31" s="190">
        <f t="shared" si="0"/>
        <v>48037.86950000003</v>
      </c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2">
        <f t="shared" si="1"/>
        <v>6.3883362716683656E-2</v>
      </c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3"/>
      <c r="FL31" s="191" t="s">
        <v>270</v>
      </c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3"/>
    </row>
    <row r="32" spans="1:187" ht="33.75" customHeight="1" x14ac:dyDescent="0.2">
      <c r="A32" s="194">
        <v>4</v>
      </c>
      <c r="B32" s="194"/>
      <c r="C32" s="194"/>
      <c r="D32" s="194"/>
      <c r="E32" s="194"/>
      <c r="F32" s="195" t="s">
        <v>261</v>
      </c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5">
        <v>121</v>
      </c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5"/>
      <c r="BE32" s="191"/>
      <c r="BF32" s="191"/>
      <c r="BG32" s="191"/>
      <c r="BH32" s="191"/>
      <c r="BI32" s="191"/>
      <c r="BJ32" s="191"/>
      <c r="BK32" s="191"/>
      <c r="BL32" s="191"/>
      <c r="BM32" s="193"/>
      <c r="BN32" s="195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1"/>
      <c r="CB32" s="191"/>
      <c r="CC32" s="193"/>
      <c r="CD32" s="195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8"/>
      <c r="DN32" s="195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3"/>
      <c r="ED32" s="190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2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3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3"/>
    </row>
    <row r="33" spans="1:187" ht="36.75" customHeight="1" x14ac:dyDescent="0.2">
      <c r="A33" s="194">
        <v>5</v>
      </c>
      <c r="B33" s="194"/>
      <c r="C33" s="194"/>
      <c r="D33" s="194"/>
      <c r="E33" s="194"/>
      <c r="F33" s="195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5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5"/>
      <c r="BE33" s="191"/>
      <c r="BF33" s="191"/>
      <c r="BG33" s="191"/>
      <c r="BH33" s="191"/>
      <c r="BI33" s="191"/>
      <c r="BJ33" s="191"/>
      <c r="BK33" s="191"/>
      <c r="BL33" s="191"/>
      <c r="BM33" s="193"/>
      <c r="BN33" s="195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1"/>
      <c r="CB33" s="191"/>
      <c r="CC33" s="193"/>
      <c r="CD33" s="195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8"/>
      <c r="DN33" s="195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3"/>
      <c r="ED33" s="190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2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3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3"/>
    </row>
    <row r="34" spans="1:187" ht="12.75" customHeight="1" x14ac:dyDescent="0.25">
      <c r="A34" s="195" t="s">
        <v>31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4"/>
      <c r="AR34" s="195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5"/>
      <c r="BE34" s="191"/>
      <c r="BF34" s="191"/>
      <c r="BG34" s="191"/>
      <c r="BH34" s="191"/>
      <c r="BI34" s="191"/>
      <c r="BJ34" s="191"/>
      <c r="BK34" s="191"/>
      <c r="BL34" s="191"/>
      <c r="BM34" s="193"/>
      <c r="BN34" s="195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1"/>
      <c r="CB34" s="191"/>
      <c r="CC34" s="193"/>
      <c r="CD34" s="195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7">
        <v>10600000</v>
      </c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8"/>
      <c r="DN34" s="238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40"/>
      <c r="ED34" s="195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222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3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3"/>
    </row>
    <row r="35" spans="1:187" ht="15.75" customHeight="1" x14ac:dyDescent="0.2">
      <c r="A35" s="241" t="s">
        <v>233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</row>
    <row r="36" spans="1:187" ht="15" x14ac:dyDescent="0.2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</row>
    <row r="37" spans="1:187" ht="14.25" customHeight="1" x14ac:dyDescent="0.2">
      <c r="A37" s="234" t="s">
        <v>234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</row>
    <row r="38" spans="1:187" ht="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</row>
    <row r="39" spans="1:187" ht="21" customHeight="1" x14ac:dyDescent="0.2">
      <c r="A39" s="194" t="s">
        <v>204</v>
      </c>
      <c r="B39" s="194"/>
      <c r="C39" s="194"/>
      <c r="D39" s="194"/>
      <c r="E39" s="194"/>
      <c r="F39" s="194" t="s">
        <v>1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5" t="s">
        <v>30</v>
      </c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3"/>
      <c r="ES39" s="195" t="s">
        <v>222</v>
      </c>
      <c r="ET39" s="196"/>
      <c r="EU39" s="196"/>
      <c r="EV39" s="196"/>
      <c r="EW39" s="196"/>
      <c r="EX39" s="196"/>
      <c r="EY39" s="196"/>
      <c r="EZ39" s="196"/>
      <c r="FA39" s="196"/>
      <c r="FB39" s="196"/>
      <c r="FC39" s="196"/>
      <c r="FD39" s="196"/>
      <c r="FE39" s="196"/>
      <c r="FF39" s="196"/>
      <c r="FG39" s="196"/>
      <c r="FH39" s="196"/>
      <c r="FI39" s="196"/>
      <c r="FJ39" s="196"/>
      <c r="FK39" s="196"/>
      <c r="FL39" s="196"/>
      <c r="FM39" s="196"/>
      <c r="FN39" s="196"/>
      <c r="FO39" s="196"/>
      <c r="FP39" s="196"/>
      <c r="FQ39" s="196"/>
      <c r="FR39" s="196"/>
      <c r="FS39" s="196"/>
      <c r="FT39" s="196"/>
      <c r="FU39" s="196"/>
      <c r="FV39" s="196"/>
      <c r="FW39" s="196"/>
      <c r="FX39" s="196"/>
      <c r="FY39" s="196"/>
      <c r="FZ39" s="196"/>
      <c r="GA39" s="196"/>
      <c r="GB39" s="196"/>
      <c r="GC39" s="196"/>
      <c r="GD39" s="196"/>
      <c r="GE39" s="209"/>
    </row>
    <row r="40" spans="1:187" ht="15" x14ac:dyDescent="0.2">
      <c r="A40" s="194"/>
      <c r="B40" s="194"/>
      <c r="C40" s="194"/>
      <c r="D40" s="194"/>
      <c r="E40" s="194"/>
      <c r="F40" s="194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5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3"/>
      <c r="ES40" s="232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8"/>
    </row>
    <row r="41" spans="1:187" ht="15" x14ac:dyDescent="0.2">
      <c r="A41" s="194"/>
      <c r="B41" s="194"/>
      <c r="C41" s="194"/>
      <c r="D41" s="194"/>
      <c r="E41" s="194"/>
      <c r="F41" s="194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5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3"/>
      <c r="ES41" s="232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197"/>
      <c r="FM41" s="197"/>
      <c r="FN41" s="19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197"/>
      <c r="GD41" s="197"/>
      <c r="GE41" s="198"/>
    </row>
    <row r="42" spans="1:187" ht="15" x14ac:dyDescent="0.2">
      <c r="A42" s="194"/>
      <c r="B42" s="194"/>
      <c r="C42" s="194"/>
      <c r="D42" s="194"/>
      <c r="E42" s="194"/>
      <c r="F42" s="194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5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3"/>
      <c r="ES42" s="232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8"/>
    </row>
    <row r="43" spans="1:187" ht="11.25" customHeight="1" x14ac:dyDescent="0.2">
      <c r="A43" s="229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36"/>
      <c r="DW43" s="236"/>
      <c r="DX43" s="236"/>
      <c r="DY43" s="236"/>
      <c r="DZ43" s="236"/>
      <c r="EA43" s="236"/>
      <c r="EB43" s="236"/>
      <c r="EC43" s="236"/>
      <c r="ED43" s="236"/>
      <c r="EE43" s="236"/>
      <c r="EF43" s="236"/>
      <c r="EG43" s="236"/>
      <c r="EH43" s="236"/>
      <c r="EI43" s="236"/>
      <c r="EJ43" s="236"/>
      <c r="EK43" s="236"/>
      <c r="EL43" s="236"/>
      <c r="EM43" s="236"/>
      <c r="EN43" s="236"/>
      <c r="EO43" s="236"/>
      <c r="EP43" s="236"/>
      <c r="EQ43" s="236"/>
      <c r="ER43" s="237"/>
      <c r="ES43" s="232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8"/>
    </row>
    <row r="44" spans="1:187" ht="13.5" customHeight="1" x14ac:dyDescent="0.2">
      <c r="A44" s="257" t="s">
        <v>235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58"/>
      <c r="DD44" s="258"/>
      <c r="DE44" s="258"/>
      <c r="DF44" s="258"/>
      <c r="DG44" s="258"/>
      <c r="DH44" s="258"/>
      <c r="DI44" s="258"/>
      <c r="DJ44" s="258"/>
      <c r="DK44" s="258"/>
      <c r="DL44" s="258"/>
      <c r="DM44" s="258"/>
      <c r="DN44" s="258"/>
      <c r="DO44" s="258"/>
      <c r="DP44" s="258"/>
      <c r="DQ44" s="258"/>
      <c r="DR44" s="258"/>
      <c r="DS44" s="258"/>
      <c r="DT44" s="258"/>
      <c r="DU44" s="258"/>
      <c r="DV44" s="258"/>
      <c r="DW44" s="258"/>
      <c r="DX44" s="258"/>
      <c r="DY44" s="258"/>
      <c r="DZ44" s="258"/>
      <c r="EA44" s="258"/>
      <c r="EB44" s="258"/>
      <c r="EC44" s="258"/>
      <c r="ED44" s="258"/>
      <c r="EE44" s="258"/>
      <c r="EF44" s="258"/>
      <c r="EG44" s="258"/>
      <c r="EH44" s="258"/>
      <c r="EI44" s="258"/>
      <c r="EJ44" s="258"/>
      <c r="EK44" s="258"/>
      <c r="EL44" s="258"/>
      <c r="EM44" s="258"/>
      <c r="EN44" s="258"/>
      <c r="EO44" s="258"/>
      <c r="EP44" s="258"/>
      <c r="EQ44" s="258"/>
      <c r="ER44" s="258"/>
      <c r="ES44" s="258"/>
      <c r="ET44" s="258"/>
      <c r="EU44" s="258"/>
      <c r="EV44" s="258"/>
      <c r="EW44" s="258"/>
      <c r="EX44" s="258"/>
      <c r="EY44" s="258"/>
      <c r="EZ44" s="258"/>
      <c r="FA44" s="258"/>
      <c r="FB44" s="258"/>
      <c r="FC44" s="258"/>
      <c r="FD44" s="258"/>
      <c r="FE44" s="258"/>
      <c r="FF44" s="258"/>
      <c r="FG44" s="258"/>
      <c r="FH44" s="258"/>
      <c r="FI44" s="258"/>
      <c r="FJ44" s="258"/>
      <c r="FK44" s="258"/>
      <c r="FL44" s="258"/>
      <c r="FM44" s="258"/>
      <c r="FN44" s="258"/>
      <c r="FO44" s="258"/>
      <c r="FP44" s="258"/>
      <c r="FQ44" s="258"/>
      <c r="FR44" s="258"/>
      <c r="FS44" s="258"/>
      <c r="FT44" s="258"/>
      <c r="FU44" s="258"/>
      <c r="FV44" s="258"/>
      <c r="FW44" s="258"/>
      <c r="FX44" s="258"/>
      <c r="FY44" s="258"/>
      <c r="FZ44" s="258"/>
      <c r="GA44" s="258"/>
      <c r="GB44" s="258"/>
      <c r="GC44" s="258"/>
      <c r="GD44" s="258"/>
      <c r="GE44" s="258"/>
    </row>
    <row r="45" spans="1:187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</row>
    <row r="46" spans="1:187" ht="11.25" customHeight="1" x14ac:dyDescent="0.2">
      <c r="A46" s="261" t="s">
        <v>236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1"/>
      <c r="BT46" s="261"/>
      <c r="BU46" s="261"/>
      <c r="BV46" s="261"/>
      <c r="BW46" s="261"/>
      <c r="BX46" s="261"/>
      <c r="BY46" s="261"/>
      <c r="BZ46" s="261"/>
      <c r="CA46" s="261"/>
      <c r="CB46" s="261"/>
      <c r="CC46" s="261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  <c r="CS46" s="261"/>
      <c r="CT46" s="261"/>
      <c r="CU46" s="261"/>
      <c r="CV46" s="261"/>
      <c r="CW46" s="261"/>
      <c r="CX46" s="261"/>
      <c r="CY46" s="261"/>
      <c r="CZ46" s="261"/>
      <c r="DA46" s="261"/>
      <c r="DB46" s="261"/>
      <c r="DC46" s="261"/>
      <c r="DD46" s="261"/>
      <c r="DE46" s="261"/>
      <c r="DF46" s="261"/>
      <c r="DG46" s="261"/>
      <c r="DH46" s="261"/>
      <c r="DI46" s="261"/>
      <c r="DJ46" s="261"/>
      <c r="DK46" s="261"/>
      <c r="DL46" s="261"/>
      <c r="DM46" s="261"/>
      <c r="DN46" s="261"/>
      <c r="DO46" s="261"/>
      <c r="DP46" s="261"/>
      <c r="DQ46" s="261"/>
      <c r="DR46" s="261"/>
      <c r="DS46" s="261"/>
      <c r="DT46" s="261"/>
      <c r="DU46" s="261"/>
      <c r="DV46" s="261"/>
      <c r="DW46" s="261"/>
      <c r="DX46" s="261"/>
      <c r="DY46" s="261"/>
      <c r="DZ46" s="261"/>
      <c r="EA46" s="261"/>
      <c r="EB46" s="261"/>
      <c r="EC46" s="261"/>
      <c r="ED46" s="261"/>
      <c r="EE46" s="261"/>
      <c r="EF46" s="261"/>
      <c r="EG46" s="261"/>
      <c r="EH46" s="261"/>
      <c r="EI46" s="261"/>
      <c r="EJ46" s="261"/>
      <c r="EK46" s="261"/>
      <c r="EL46" s="261"/>
      <c r="EM46" s="261"/>
      <c r="EN46" s="261"/>
      <c r="EO46" s="261"/>
      <c r="EP46" s="261"/>
      <c r="EQ46" s="261"/>
      <c r="ER46" s="261"/>
      <c r="ES46" s="261"/>
      <c r="ET46" s="261"/>
      <c r="EU46" s="261"/>
      <c r="EV46" s="261"/>
      <c r="EW46" s="261"/>
      <c r="EX46" s="261"/>
      <c r="EY46" s="261"/>
      <c r="EZ46" s="261"/>
      <c r="FA46" s="261"/>
      <c r="FB46" s="261"/>
      <c r="FC46" s="261"/>
      <c r="FD46" s="261"/>
      <c r="FE46" s="261"/>
      <c r="FF46" s="261"/>
      <c r="FG46" s="261"/>
      <c r="FH46" s="261"/>
      <c r="FI46" s="261"/>
      <c r="FJ46" s="261"/>
      <c r="FK46" s="261"/>
      <c r="FL46" s="261"/>
      <c r="FM46" s="261"/>
      <c r="FN46" s="261"/>
      <c r="FO46" s="261"/>
      <c r="FP46" s="261"/>
      <c r="FQ46" s="261"/>
      <c r="FR46" s="261"/>
      <c r="FS46" s="261"/>
      <c r="FT46" s="261"/>
      <c r="FU46" s="261"/>
      <c r="FV46" s="261"/>
      <c r="FW46" s="261"/>
      <c r="FX46" s="261"/>
      <c r="FY46" s="261"/>
      <c r="FZ46" s="261"/>
      <c r="GA46" s="261"/>
      <c r="GB46" s="261"/>
      <c r="GC46" s="261"/>
      <c r="GD46" s="261"/>
      <c r="GE46" s="261"/>
    </row>
    <row r="47" spans="1:187" ht="11.25" customHeight="1" x14ac:dyDescent="0.2">
      <c r="A47" s="254" t="s">
        <v>237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  <c r="EA47" s="254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4"/>
      <c r="EU47" s="254"/>
      <c r="EV47" s="254"/>
      <c r="EW47" s="254"/>
      <c r="EX47" s="254"/>
      <c r="EY47" s="254"/>
      <c r="EZ47" s="254"/>
      <c r="FA47" s="254"/>
      <c r="FB47" s="254"/>
      <c r="FC47" s="254"/>
      <c r="FD47" s="254"/>
      <c r="FE47" s="254"/>
      <c r="FF47" s="254"/>
      <c r="FG47" s="254"/>
      <c r="FH47" s="254"/>
      <c r="FI47" s="254"/>
      <c r="FJ47" s="254"/>
      <c r="FK47" s="254"/>
      <c r="FL47" s="254"/>
      <c r="FM47" s="254"/>
      <c r="FN47" s="254"/>
      <c r="FO47" s="254"/>
      <c r="FP47" s="254"/>
      <c r="FQ47" s="254"/>
      <c r="FR47" s="254"/>
      <c r="FS47" s="254"/>
      <c r="FT47" s="254"/>
      <c r="FU47" s="254"/>
      <c r="FV47" s="254"/>
      <c r="FW47" s="254"/>
      <c r="FX47" s="254"/>
      <c r="FY47" s="254"/>
      <c r="FZ47" s="254"/>
      <c r="GA47" s="254"/>
      <c r="GB47" s="254"/>
      <c r="GC47" s="254"/>
      <c r="GD47" s="254"/>
      <c r="GE47" s="254"/>
    </row>
    <row r="48" spans="1:187" ht="5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</row>
    <row r="49" spans="1:187" ht="23.25" customHeight="1" x14ac:dyDescent="0.2">
      <c r="A49" s="245" t="s">
        <v>204</v>
      </c>
      <c r="B49" s="245"/>
      <c r="C49" s="245"/>
      <c r="D49" s="245"/>
      <c r="E49" s="245"/>
      <c r="F49" s="251" t="s">
        <v>1</v>
      </c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3"/>
      <c r="ES49" s="251" t="s">
        <v>222</v>
      </c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3"/>
    </row>
    <row r="50" spans="1:187" ht="15" x14ac:dyDescent="0.2">
      <c r="A50" s="245">
        <v>1</v>
      </c>
      <c r="B50" s="245"/>
      <c r="C50" s="245"/>
      <c r="D50" s="245"/>
      <c r="E50" s="245"/>
      <c r="F50" s="194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5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3"/>
      <c r="ES50" s="232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197"/>
      <c r="FE50" s="197"/>
      <c r="FF50" s="197"/>
      <c r="FG50" s="197"/>
      <c r="FH50" s="197"/>
      <c r="FI50" s="197"/>
      <c r="FJ50" s="197"/>
      <c r="FK50" s="197"/>
      <c r="FL50" s="197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8"/>
    </row>
    <row r="51" spans="1:187" ht="15" x14ac:dyDescent="0.2">
      <c r="A51" s="245">
        <v>2</v>
      </c>
      <c r="B51" s="245"/>
      <c r="C51" s="245"/>
      <c r="D51" s="245"/>
      <c r="E51" s="245"/>
      <c r="F51" s="194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5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3"/>
      <c r="ES51" s="232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197"/>
      <c r="FF51" s="197"/>
      <c r="FG51" s="197"/>
      <c r="FH51" s="197"/>
      <c r="FI51" s="197"/>
      <c r="FJ51" s="197"/>
      <c r="FK51" s="197"/>
      <c r="FL51" s="197"/>
      <c r="FM51" s="197"/>
      <c r="FN51" s="197"/>
      <c r="FO51" s="197"/>
      <c r="FP51" s="197"/>
      <c r="FQ51" s="197"/>
      <c r="FR51" s="197"/>
      <c r="FS51" s="197"/>
      <c r="FT51" s="197"/>
      <c r="FU51" s="197"/>
      <c r="FV51" s="197"/>
      <c r="FW51" s="197"/>
      <c r="FX51" s="197"/>
      <c r="FY51" s="197"/>
      <c r="FZ51" s="197"/>
      <c r="GA51" s="197"/>
      <c r="GB51" s="197"/>
      <c r="GC51" s="197"/>
      <c r="GD51" s="197"/>
      <c r="GE51" s="198"/>
    </row>
    <row r="52" spans="1:187" ht="15" x14ac:dyDescent="0.2">
      <c r="A52" s="245">
        <v>3</v>
      </c>
      <c r="B52" s="245"/>
      <c r="C52" s="245"/>
      <c r="D52" s="245"/>
      <c r="E52" s="245"/>
      <c r="F52" s="194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5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3"/>
      <c r="ES52" s="232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8"/>
    </row>
    <row r="53" spans="1:187" ht="15" x14ac:dyDescent="0.2">
      <c r="A53" s="245">
        <v>4</v>
      </c>
      <c r="B53" s="245"/>
      <c r="C53" s="245"/>
      <c r="D53" s="245"/>
      <c r="E53" s="245"/>
      <c r="F53" s="194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5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3"/>
      <c r="ES53" s="232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8"/>
    </row>
    <row r="54" spans="1:187" ht="15" customHeight="1" x14ac:dyDescent="0.2">
      <c r="A54" s="245">
        <v>5</v>
      </c>
      <c r="B54" s="245"/>
      <c r="C54" s="245"/>
      <c r="D54" s="245"/>
      <c r="E54" s="245"/>
      <c r="F54" s="194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5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3"/>
      <c r="ES54" s="232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8"/>
    </row>
    <row r="55" spans="1:187" ht="15" x14ac:dyDescent="0.2">
      <c r="A55" s="245">
        <v>6</v>
      </c>
      <c r="B55" s="245"/>
      <c r="C55" s="245"/>
      <c r="D55" s="245"/>
      <c r="E55" s="245"/>
      <c r="F55" s="194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5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3"/>
      <c r="ES55" s="232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97"/>
      <c r="GD55" s="197"/>
      <c r="GE55" s="198"/>
    </row>
    <row r="56" spans="1:187" ht="11.25" customHeight="1" x14ac:dyDescent="0.2">
      <c r="A56" s="248" t="s">
        <v>31</v>
      </c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  <c r="CQ56" s="249"/>
      <c r="CR56" s="249"/>
      <c r="CS56" s="249"/>
      <c r="CT56" s="249"/>
      <c r="CU56" s="249"/>
      <c r="CV56" s="249"/>
      <c r="CW56" s="249"/>
      <c r="CX56" s="249"/>
      <c r="CY56" s="249"/>
      <c r="CZ56" s="249"/>
      <c r="DA56" s="249"/>
      <c r="DB56" s="249"/>
      <c r="DC56" s="249"/>
      <c r="DD56" s="249"/>
      <c r="DE56" s="249"/>
      <c r="DF56" s="249"/>
      <c r="DG56" s="249"/>
      <c r="DH56" s="249"/>
      <c r="DI56" s="249"/>
      <c r="DJ56" s="249"/>
      <c r="DK56" s="249"/>
      <c r="DL56" s="249"/>
      <c r="DM56" s="249"/>
      <c r="DN56" s="249"/>
      <c r="DO56" s="249"/>
      <c r="DP56" s="249"/>
      <c r="DQ56" s="249"/>
      <c r="DR56" s="249"/>
      <c r="DS56" s="249"/>
      <c r="DT56" s="249"/>
      <c r="DU56" s="249"/>
      <c r="DV56" s="249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50"/>
      <c r="ES56" s="255">
        <f>SUM(ES50:ES55)</f>
        <v>0</v>
      </c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3"/>
    </row>
    <row r="57" spans="1:187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</row>
    <row r="58" spans="1:187" ht="11.25" customHeight="1" x14ac:dyDescent="0.2">
      <c r="A58" s="254" t="s">
        <v>238</v>
      </c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254"/>
      <c r="EH58" s="254"/>
      <c r="EI58" s="254"/>
      <c r="EJ58" s="254"/>
      <c r="EK58" s="254"/>
      <c r="EL58" s="254"/>
      <c r="EM58" s="254"/>
      <c r="EN58" s="254"/>
      <c r="EO58" s="254"/>
      <c r="EP58" s="254"/>
      <c r="EQ58" s="254"/>
      <c r="ER58" s="254"/>
      <c r="ES58" s="254"/>
      <c r="ET58" s="254"/>
      <c r="EU58" s="254"/>
      <c r="EV58" s="254"/>
      <c r="EW58" s="254"/>
      <c r="EX58" s="254"/>
      <c r="EY58" s="254"/>
      <c r="EZ58" s="254"/>
      <c r="FA58" s="254"/>
      <c r="FB58" s="254"/>
      <c r="FC58" s="254"/>
      <c r="FD58" s="254"/>
      <c r="FE58" s="254"/>
      <c r="FF58" s="254"/>
      <c r="FG58" s="254"/>
      <c r="FH58" s="254"/>
      <c r="FI58" s="254"/>
      <c r="FJ58" s="254"/>
      <c r="FK58" s="254"/>
      <c r="FL58" s="254"/>
      <c r="FM58" s="254"/>
      <c r="FN58" s="254"/>
      <c r="FO58" s="254"/>
      <c r="FP58" s="254"/>
      <c r="FQ58" s="254"/>
      <c r="FR58" s="254"/>
      <c r="FS58" s="254"/>
      <c r="FT58" s="254"/>
      <c r="FU58" s="254"/>
      <c r="FV58" s="254"/>
      <c r="FW58" s="254"/>
      <c r="FX58" s="254"/>
      <c r="FY58" s="254"/>
      <c r="FZ58" s="254"/>
      <c r="GA58" s="254"/>
      <c r="GB58" s="254"/>
      <c r="GC58" s="254"/>
      <c r="GD58" s="254"/>
      <c r="GE58" s="254"/>
    </row>
    <row r="59" spans="1:187" ht="7.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</row>
    <row r="60" spans="1:187" ht="26.25" customHeight="1" x14ac:dyDescent="0.2">
      <c r="A60" s="245" t="s">
        <v>204</v>
      </c>
      <c r="B60" s="245"/>
      <c r="C60" s="245"/>
      <c r="D60" s="245"/>
      <c r="E60" s="245"/>
      <c r="F60" s="251" t="s">
        <v>1</v>
      </c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3"/>
      <c r="ES60" s="251" t="s">
        <v>222</v>
      </c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  <c r="GE60" s="253"/>
    </row>
    <row r="61" spans="1:187" x14ac:dyDescent="0.2">
      <c r="A61" s="245">
        <v>1</v>
      </c>
      <c r="B61" s="245"/>
      <c r="C61" s="245"/>
      <c r="D61" s="245"/>
      <c r="E61" s="245"/>
      <c r="F61" s="251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3"/>
      <c r="ES61" s="251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3"/>
    </row>
    <row r="62" spans="1:187" x14ac:dyDescent="0.2">
      <c r="A62" s="245">
        <v>2</v>
      </c>
      <c r="B62" s="245"/>
      <c r="C62" s="245"/>
      <c r="D62" s="245"/>
      <c r="E62" s="245"/>
      <c r="F62" s="251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  <c r="EH62" s="252"/>
      <c r="EI62" s="252"/>
      <c r="EJ62" s="252"/>
      <c r="EK62" s="252"/>
      <c r="EL62" s="252"/>
      <c r="EM62" s="252"/>
      <c r="EN62" s="252"/>
      <c r="EO62" s="252"/>
      <c r="EP62" s="252"/>
      <c r="EQ62" s="252"/>
      <c r="ER62" s="253"/>
      <c r="ES62" s="251"/>
      <c r="ET62" s="252"/>
      <c r="EU62" s="252"/>
      <c r="EV62" s="252"/>
      <c r="EW62" s="252"/>
      <c r="EX62" s="252"/>
      <c r="EY62" s="252"/>
      <c r="EZ62" s="252"/>
      <c r="FA62" s="252"/>
      <c r="FB62" s="252"/>
      <c r="FC62" s="252"/>
      <c r="FD62" s="252"/>
      <c r="FE62" s="252"/>
      <c r="FF62" s="252"/>
      <c r="FG62" s="252"/>
      <c r="FH62" s="252"/>
      <c r="FI62" s="252"/>
      <c r="FJ62" s="252"/>
      <c r="FK62" s="252"/>
      <c r="FL62" s="252"/>
      <c r="FM62" s="252"/>
      <c r="FN62" s="252"/>
      <c r="FO62" s="252"/>
      <c r="FP62" s="252"/>
      <c r="FQ62" s="252"/>
      <c r="FR62" s="252"/>
      <c r="FS62" s="252"/>
      <c r="FT62" s="252"/>
      <c r="FU62" s="252"/>
      <c r="FV62" s="252"/>
      <c r="FW62" s="252"/>
      <c r="FX62" s="252"/>
      <c r="FY62" s="252"/>
      <c r="FZ62" s="252"/>
      <c r="GA62" s="252"/>
      <c r="GB62" s="252"/>
      <c r="GC62" s="252"/>
      <c r="GD62" s="252"/>
      <c r="GE62" s="253"/>
    </row>
    <row r="63" spans="1:187" ht="11.25" customHeight="1" x14ac:dyDescent="0.2">
      <c r="A63" s="248" t="s">
        <v>31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249"/>
      <c r="BK63" s="249"/>
      <c r="BL63" s="249"/>
      <c r="BM63" s="249"/>
      <c r="BN63" s="249"/>
      <c r="BO63" s="249"/>
      <c r="BP63" s="249"/>
      <c r="BQ63" s="249"/>
      <c r="BR63" s="249"/>
      <c r="BS63" s="249"/>
      <c r="BT63" s="249"/>
      <c r="BU63" s="249"/>
      <c r="BV63" s="249"/>
      <c r="BW63" s="249"/>
      <c r="BX63" s="249"/>
      <c r="BY63" s="249"/>
      <c r="BZ63" s="249"/>
      <c r="CA63" s="249"/>
      <c r="CB63" s="249"/>
      <c r="CC63" s="249"/>
      <c r="CD63" s="249"/>
      <c r="CE63" s="249"/>
      <c r="CF63" s="249"/>
      <c r="CG63" s="249"/>
      <c r="CH63" s="249"/>
      <c r="CI63" s="249"/>
      <c r="CJ63" s="249"/>
      <c r="CK63" s="249"/>
      <c r="CL63" s="249"/>
      <c r="CM63" s="249"/>
      <c r="CN63" s="249"/>
      <c r="CO63" s="249"/>
      <c r="CP63" s="249"/>
      <c r="CQ63" s="249"/>
      <c r="CR63" s="249"/>
      <c r="CS63" s="249"/>
      <c r="CT63" s="249"/>
      <c r="CU63" s="249"/>
      <c r="CV63" s="249"/>
      <c r="CW63" s="249"/>
      <c r="CX63" s="249"/>
      <c r="CY63" s="249"/>
      <c r="CZ63" s="249"/>
      <c r="DA63" s="249"/>
      <c r="DB63" s="249"/>
      <c r="DC63" s="249"/>
      <c r="DD63" s="249"/>
      <c r="DE63" s="249"/>
      <c r="DF63" s="249"/>
      <c r="DG63" s="249"/>
      <c r="DH63" s="249"/>
      <c r="DI63" s="249"/>
      <c r="DJ63" s="249"/>
      <c r="DK63" s="249"/>
      <c r="DL63" s="249"/>
      <c r="DM63" s="249"/>
      <c r="DN63" s="249"/>
      <c r="DO63" s="249"/>
      <c r="DP63" s="249"/>
      <c r="DQ63" s="249"/>
      <c r="DR63" s="249"/>
      <c r="DS63" s="249"/>
      <c r="DT63" s="249"/>
      <c r="DU63" s="249"/>
      <c r="DV63" s="249"/>
      <c r="DW63" s="249"/>
      <c r="DX63" s="249"/>
      <c r="DY63" s="249"/>
      <c r="DZ63" s="249"/>
      <c r="EA63" s="249"/>
      <c r="EB63" s="249"/>
      <c r="EC63" s="249"/>
      <c r="ED63" s="249"/>
      <c r="EE63" s="249"/>
      <c r="EF63" s="249"/>
      <c r="EG63" s="249"/>
      <c r="EH63" s="249"/>
      <c r="EI63" s="249"/>
      <c r="EJ63" s="249"/>
      <c r="EK63" s="249"/>
      <c r="EL63" s="249"/>
      <c r="EM63" s="249"/>
      <c r="EN63" s="249"/>
      <c r="EO63" s="249"/>
      <c r="EP63" s="249"/>
      <c r="EQ63" s="249"/>
      <c r="ER63" s="250"/>
      <c r="ES63" s="251"/>
      <c r="ET63" s="252"/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2"/>
      <c r="FL63" s="252"/>
      <c r="FM63" s="252"/>
      <c r="FN63" s="252"/>
      <c r="FO63" s="252"/>
      <c r="FP63" s="252"/>
      <c r="FQ63" s="252"/>
      <c r="FR63" s="252"/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3"/>
    </row>
    <row r="64" spans="1:187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</row>
    <row r="65" spans="1:187" ht="11.25" customHeight="1" x14ac:dyDescent="0.2">
      <c r="A65" s="254" t="s">
        <v>239</v>
      </c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  <c r="EK65" s="254"/>
      <c r="EL65" s="254"/>
      <c r="EM65" s="254"/>
      <c r="EN65" s="254"/>
      <c r="EO65" s="254"/>
      <c r="EP65" s="254"/>
      <c r="EQ65" s="254"/>
      <c r="ER65" s="254"/>
      <c r="ES65" s="254"/>
      <c r="ET65" s="254"/>
      <c r="EU65" s="254"/>
      <c r="EV65" s="254"/>
      <c r="EW65" s="254"/>
      <c r="EX65" s="254"/>
      <c r="EY65" s="254"/>
      <c r="EZ65" s="254"/>
      <c r="FA65" s="254"/>
      <c r="FB65" s="254"/>
      <c r="FC65" s="254"/>
      <c r="FD65" s="254"/>
      <c r="FE65" s="254"/>
      <c r="FF65" s="254"/>
      <c r="FG65" s="254"/>
      <c r="FH65" s="254"/>
      <c r="FI65" s="254"/>
      <c r="FJ65" s="254"/>
      <c r="FK65" s="254"/>
      <c r="FL65" s="254"/>
      <c r="FM65" s="254"/>
      <c r="FN65" s="254"/>
      <c r="FO65" s="254"/>
      <c r="FP65" s="254"/>
      <c r="FQ65" s="254"/>
      <c r="FR65" s="254"/>
      <c r="FS65" s="254"/>
      <c r="FT65" s="254"/>
      <c r="FU65" s="254"/>
      <c r="FV65" s="254"/>
      <c r="FW65" s="254"/>
      <c r="FX65" s="254"/>
      <c r="FY65" s="254"/>
      <c r="FZ65" s="254"/>
      <c r="GA65" s="254"/>
      <c r="GB65" s="254"/>
      <c r="GC65" s="254"/>
      <c r="GD65" s="254"/>
      <c r="GE65" s="254"/>
    </row>
    <row r="66" spans="1:187" ht="4.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</row>
    <row r="67" spans="1:187" ht="21" customHeight="1" x14ac:dyDescent="0.2">
      <c r="A67" s="245" t="s">
        <v>204</v>
      </c>
      <c r="B67" s="245"/>
      <c r="C67" s="245"/>
      <c r="D67" s="245"/>
      <c r="E67" s="245"/>
      <c r="F67" s="251" t="s">
        <v>1</v>
      </c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  <c r="EH67" s="252"/>
      <c r="EI67" s="252"/>
      <c r="EJ67" s="252"/>
      <c r="EK67" s="252"/>
      <c r="EL67" s="252"/>
      <c r="EM67" s="252"/>
      <c r="EN67" s="252"/>
      <c r="EO67" s="252"/>
      <c r="EP67" s="252"/>
      <c r="EQ67" s="252"/>
      <c r="ER67" s="253"/>
      <c r="ES67" s="251" t="s">
        <v>222</v>
      </c>
      <c r="ET67" s="252"/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2"/>
      <c r="FL67" s="252"/>
      <c r="FM67" s="252"/>
      <c r="FN67" s="252"/>
      <c r="FO67" s="252"/>
      <c r="FP67" s="252"/>
      <c r="FQ67" s="252"/>
      <c r="FR67" s="252"/>
      <c r="FS67" s="252"/>
      <c r="FT67" s="252"/>
      <c r="FU67" s="252"/>
      <c r="FV67" s="252"/>
      <c r="FW67" s="252"/>
      <c r="FX67" s="252"/>
      <c r="FY67" s="252"/>
      <c r="FZ67" s="252"/>
      <c r="GA67" s="252"/>
      <c r="GB67" s="252"/>
      <c r="GC67" s="252"/>
      <c r="GD67" s="252"/>
      <c r="GE67" s="253"/>
    </row>
    <row r="68" spans="1:187" x14ac:dyDescent="0.2">
      <c r="A68" s="245">
        <v>1</v>
      </c>
      <c r="B68" s="245"/>
      <c r="C68" s="245"/>
      <c r="D68" s="245"/>
      <c r="E68" s="245"/>
      <c r="F68" s="251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2"/>
      <c r="EC68" s="252"/>
      <c r="ED68" s="252"/>
      <c r="EE68" s="252"/>
      <c r="EF68" s="252"/>
      <c r="EG68" s="252"/>
      <c r="EH68" s="252"/>
      <c r="EI68" s="252"/>
      <c r="EJ68" s="252"/>
      <c r="EK68" s="252"/>
      <c r="EL68" s="252"/>
      <c r="EM68" s="252"/>
      <c r="EN68" s="252"/>
      <c r="EO68" s="252"/>
      <c r="EP68" s="252"/>
      <c r="EQ68" s="252"/>
      <c r="ER68" s="253"/>
      <c r="ES68" s="251"/>
      <c r="ET68" s="252"/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2"/>
      <c r="FL68" s="252"/>
      <c r="FM68" s="252"/>
      <c r="FN68" s="252"/>
      <c r="FO68" s="252"/>
      <c r="FP68" s="252"/>
      <c r="FQ68" s="252"/>
      <c r="FR68" s="252"/>
      <c r="FS68" s="252"/>
      <c r="FT68" s="252"/>
      <c r="FU68" s="252"/>
      <c r="FV68" s="252"/>
      <c r="FW68" s="252"/>
      <c r="FX68" s="252"/>
      <c r="FY68" s="252"/>
      <c r="FZ68" s="252"/>
      <c r="GA68" s="252"/>
      <c r="GB68" s="252"/>
      <c r="GC68" s="252"/>
      <c r="GD68" s="252"/>
      <c r="GE68" s="253"/>
    </row>
    <row r="69" spans="1:187" x14ac:dyDescent="0.2">
      <c r="A69" s="245">
        <v>2</v>
      </c>
      <c r="B69" s="245"/>
      <c r="C69" s="245"/>
      <c r="D69" s="245"/>
      <c r="E69" s="245"/>
      <c r="F69" s="251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2"/>
      <c r="DO69" s="252"/>
      <c r="DP69" s="252"/>
      <c r="DQ69" s="252"/>
      <c r="DR69" s="252"/>
      <c r="DS69" s="252"/>
      <c r="DT69" s="252"/>
      <c r="DU69" s="252"/>
      <c r="DV69" s="252"/>
      <c r="DW69" s="252"/>
      <c r="DX69" s="252"/>
      <c r="DY69" s="252"/>
      <c r="DZ69" s="252"/>
      <c r="EA69" s="252"/>
      <c r="EB69" s="252"/>
      <c r="EC69" s="252"/>
      <c r="ED69" s="252"/>
      <c r="EE69" s="252"/>
      <c r="EF69" s="252"/>
      <c r="EG69" s="252"/>
      <c r="EH69" s="252"/>
      <c r="EI69" s="252"/>
      <c r="EJ69" s="252"/>
      <c r="EK69" s="252"/>
      <c r="EL69" s="252"/>
      <c r="EM69" s="252"/>
      <c r="EN69" s="252"/>
      <c r="EO69" s="252"/>
      <c r="EP69" s="252"/>
      <c r="EQ69" s="252"/>
      <c r="ER69" s="253"/>
      <c r="ES69" s="251"/>
      <c r="ET69" s="252"/>
      <c r="EU69" s="252"/>
      <c r="EV69" s="252"/>
      <c r="EW69" s="252"/>
      <c r="EX69" s="252"/>
      <c r="EY69" s="252"/>
      <c r="EZ69" s="252"/>
      <c r="FA69" s="252"/>
      <c r="FB69" s="252"/>
      <c r="FC69" s="252"/>
      <c r="FD69" s="252"/>
      <c r="FE69" s="252"/>
      <c r="FF69" s="252"/>
      <c r="FG69" s="252"/>
      <c r="FH69" s="252"/>
      <c r="FI69" s="252"/>
      <c r="FJ69" s="252"/>
      <c r="FK69" s="252"/>
      <c r="FL69" s="252"/>
      <c r="FM69" s="252"/>
      <c r="FN69" s="252"/>
      <c r="FO69" s="252"/>
      <c r="FP69" s="252"/>
      <c r="FQ69" s="252"/>
      <c r="FR69" s="252"/>
      <c r="FS69" s="252"/>
      <c r="FT69" s="252"/>
      <c r="FU69" s="252"/>
      <c r="FV69" s="252"/>
      <c r="FW69" s="252"/>
      <c r="FX69" s="252"/>
      <c r="FY69" s="252"/>
      <c r="FZ69" s="252"/>
      <c r="GA69" s="252"/>
      <c r="GB69" s="252"/>
      <c r="GC69" s="252"/>
      <c r="GD69" s="252"/>
      <c r="GE69" s="253"/>
    </row>
    <row r="70" spans="1:187" ht="11.25" customHeight="1" x14ac:dyDescent="0.2">
      <c r="A70" s="248" t="s">
        <v>31</v>
      </c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49"/>
      <c r="BW70" s="249"/>
      <c r="BX70" s="249"/>
      <c r="BY70" s="249"/>
      <c r="BZ70" s="249"/>
      <c r="CA70" s="249"/>
      <c r="CB70" s="249"/>
      <c r="CC70" s="249"/>
      <c r="CD70" s="249"/>
      <c r="CE70" s="249"/>
      <c r="CF70" s="249"/>
      <c r="CG70" s="249"/>
      <c r="CH70" s="249"/>
      <c r="CI70" s="249"/>
      <c r="CJ70" s="249"/>
      <c r="CK70" s="249"/>
      <c r="CL70" s="249"/>
      <c r="CM70" s="249"/>
      <c r="CN70" s="249"/>
      <c r="CO70" s="249"/>
      <c r="CP70" s="249"/>
      <c r="CQ70" s="249"/>
      <c r="CR70" s="249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49"/>
      <c r="DJ70" s="249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49"/>
      <c r="EB70" s="249"/>
      <c r="EC70" s="249"/>
      <c r="ED70" s="249"/>
      <c r="EE70" s="249"/>
      <c r="EF70" s="249"/>
      <c r="EG70" s="249"/>
      <c r="EH70" s="249"/>
      <c r="EI70" s="249"/>
      <c r="EJ70" s="249"/>
      <c r="EK70" s="249"/>
      <c r="EL70" s="249"/>
      <c r="EM70" s="249"/>
      <c r="EN70" s="249"/>
      <c r="EO70" s="249"/>
      <c r="EP70" s="249"/>
      <c r="EQ70" s="249"/>
      <c r="ER70" s="250"/>
      <c r="ES70" s="251"/>
      <c r="ET70" s="252"/>
      <c r="EU70" s="252"/>
      <c r="EV70" s="252"/>
      <c r="EW70" s="252"/>
      <c r="EX70" s="252"/>
      <c r="EY70" s="252"/>
      <c r="EZ70" s="252"/>
      <c r="FA70" s="252"/>
      <c r="FB70" s="252"/>
      <c r="FC70" s="252"/>
      <c r="FD70" s="252"/>
      <c r="FE70" s="252"/>
      <c r="FF70" s="252"/>
      <c r="FG70" s="252"/>
      <c r="FH70" s="252"/>
      <c r="FI70" s="252"/>
      <c r="FJ70" s="252"/>
      <c r="FK70" s="252"/>
      <c r="FL70" s="252"/>
      <c r="FM70" s="252"/>
      <c r="FN70" s="252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252"/>
      <c r="GB70" s="252"/>
      <c r="GC70" s="252"/>
      <c r="GD70" s="252"/>
      <c r="GE70" s="253"/>
    </row>
    <row r="71" spans="1:187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</row>
    <row r="72" spans="1:187" ht="11.25" customHeight="1" x14ac:dyDescent="0.2">
      <c r="A72" s="254" t="s">
        <v>240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  <c r="EJ72" s="254"/>
      <c r="EK72" s="254"/>
      <c r="EL72" s="254"/>
      <c r="EM72" s="254"/>
      <c r="EN72" s="254"/>
      <c r="EO72" s="254"/>
      <c r="EP72" s="254"/>
      <c r="EQ72" s="254"/>
      <c r="ER72" s="254"/>
      <c r="ES72" s="254"/>
      <c r="ET72" s="254"/>
      <c r="EU72" s="254"/>
      <c r="EV72" s="254"/>
      <c r="EW72" s="254"/>
      <c r="EX72" s="254"/>
      <c r="EY72" s="254"/>
      <c r="EZ72" s="254"/>
      <c r="FA72" s="254"/>
      <c r="FB72" s="254"/>
      <c r="FC72" s="254"/>
      <c r="FD72" s="254"/>
      <c r="FE72" s="254"/>
      <c r="FF72" s="254"/>
      <c r="FG72" s="254"/>
      <c r="FH72" s="254"/>
      <c r="FI72" s="254"/>
      <c r="FJ72" s="254"/>
      <c r="FK72" s="254"/>
      <c r="FL72" s="254"/>
      <c r="FM72" s="254"/>
      <c r="FN72" s="254"/>
      <c r="FO72" s="254"/>
      <c r="FP72" s="254"/>
      <c r="FQ72" s="254"/>
      <c r="FR72" s="254"/>
      <c r="FS72" s="254"/>
      <c r="FT72" s="254"/>
      <c r="FU72" s="254"/>
      <c r="FV72" s="254"/>
      <c r="FW72" s="254"/>
      <c r="FX72" s="254"/>
      <c r="FY72" s="254"/>
      <c r="FZ72" s="254"/>
      <c r="GA72" s="254"/>
      <c r="GB72" s="254"/>
      <c r="GC72" s="254"/>
      <c r="GD72" s="254"/>
      <c r="GE72" s="254"/>
    </row>
    <row r="73" spans="1:187" ht="6.7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</row>
    <row r="74" spans="1:187" ht="22.5" customHeight="1" x14ac:dyDescent="0.2">
      <c r="A74" s="245" t="s">
        <v>204</v>
      </c>
      <c r="B74" s="245"/>
      <c r="C74" s="245"/>
      <c r="D74" s="245"/>
      <c r="E74" s="245"/>
      <c r="F74" s="251" t="s">
        <v>1</v>
      </c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  <c r="EJ74" s="252"/>
      <c r="EK74" s="252"/>
      <c r="EL74" s="252"/>
      <c r="EM74" s="252"/>
      <c r="EN74" s="252"/>
      <c r="EO74" s="252"/>
      <c r="EP74" s="252"/>
      <c r="EQ74" s="252"/>
      <c r="ER74" s="253"/>
      <c r="ES74" s="251" t="s">
        <v>222</v>
      </c>
      <c r="ET74" s="252"/>
      <c r="EU74" s="252"/>
      <c r="EV74" s="252"/>
      <c r="EW74" s="252"/>
      <c r="EX74" s="252"/>
      <c r="EY74" s="252"/>
      <c r="EZ74" s="252"/>
      <c r="FA74" s="252"/>
      <c r="FB74" s="252"/>
      <c r="FC74" s="252"/>
      <c r="FD74" s="252"/>
      <c r="FE74" s="252"/>
      <c r="FF74" s="252"/>
      <c r="FG74" s="252"/>
      <c r="FH74" s="252"/>
      <c r="FI74" s="252"/>
      <c r="FJ74" s="252"/>
      <c r="FK74" s="252"/>
      <c r="FL74" s="252"/>
      <c r="FM74" s="252"/>
      <c r="FN74" s="252"/>
      <c r="FO74" s="252"/>
      <c r="FP74" s="252"/>
      <c r="FQ74" s="252"/>
      <c r="FR74" s="252"/>
      <c r="FS74" s="252"/>
      <c r="FT74" s="252"/>
      <c r="FU74" s="252"/>
      <c r="FV74" s="252"/>
      <c r="FW74" s="252"/>
      <c r="FX74" s="252"/>
      <c r="FY74" s="252"/>
      <c r="FZ74" s="252"/>
      <c r="GA74" s="252"/>
      <c r="GB74" s="252"/>
      <c r="GC74" s="252"/>
      <c r="GD74" s="252"/>
      <c r="GE74" s="253"/>
    </row>
    <row r="75" spans="1:187" x14ac:dyDescent="0.2">
      <c r="A75" s="245">
        <v>1</v>
      </c>
      <c r="B75" s="245"/>
      <c r="C75" s="245"/>
      <c r="D75" s="245"/>
      <c r="E75" s="245"/>
      <c r="F75" s="251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  <c r="DL75" s="252"/>
      <c r="DM75" s="252"/>
      <c r="DN75" s="252"/>
      <c r="DO75" s="252"/>
      <c r="DP75" s="252"/>
      <c r="DQ75" s="252"/>
      <c r="DR75" s="252"/>
      <c r="DS75" s="252"/>
      <c r="DT75" s="252"/>
      <c r="DU75" s="252"/>
      <c r="DV75" s="252"/>
      <c r="DW75" s="252"/>
      <c r="DX75" s="252"/>
      <c r="DY75" s="252"/>
      <c r="DZ75" s="252"/>
      <c r="EA75" s="252"/>
      <c r="EB75" s="252"/>
      <c r="EC75" s="252"/>
      <c r="ED75" s="252"/>
      <c r="EE75" s="252"/>
      <c r="EF75" s="252"/>
      <c r="EG75" s="252"/>
      <c r="EH75" s="252"/>
      <c r="EI75" s="252"/>
      <c r="EJ75" s="252"/>
      <c r="EK75" s="252"/>
      <c r="EL75" s="252"/>
      <c r="EM75" s="252"/>
      <c r="EN75" s="252"/>
      <c r="EO75" s="252"/>
      <c r="EP75" s="252"/>
      <c r="EQ75" s="252"/>
      <c r="ER75" s="253"/>
      <c r="ES75" s="251"/>
      <c r="ET75" s="252"/>
      <c r="EU75" s="252"/>
      <c r="EV75" s="252"/>
      <c r="EW75" s="252"/>
      <c r="EX75" s="252"/>
      <c r="EY75" s="252"/>
      <c r="EZ75" s="252"/>
      <c r="FA75" s="252"/>
      <c r="FB75" s="252"/>
      <c r="FC75" s="252"/>
      <c r="FD75" s="252"/>
      <c r="FE75" s="252"/>
      <c r="FF75" s="252"/>
      <c r="FG75" s="252"/>
      <c r="FH75" s="252"/>
      <c r="FI75" s="252"/>
      <c r="FJ75" s="252"/>
      <c r="FK75" s="252"/>
      <c r="FL75" s="252"/>
      <c r="FM75" s="252"/>
      <c r="FN75" s="252"/>
      <c r="FO75" s="252"/>
      <c r="FP75" s="252"/>
      <c r="FQ75" s="252"/>
      <c r="FR75" s="252"/>
      <c r="FS75" s="252"/>
      <c r="FT75" s="252"/>
      <c r="FU75" s="252"/>
      <c r="FV75" s="252"/>
      <c r="FW75" s="252"/>
      <c r="FX75" s="252"/>
      <c r="FY75" s="252"/>
      <c r="FZ75" s="252"/>
      <c r="GA75" s="252"/>
      <c r="GB75" s="252"/>
      <c r="GC75" s="252"/>
      <c r="GD75" s="252"/>
      <c r="GE75" s="253"/>
    </row>
    <row r="76" spans="1:187" x14ac:dyDescent="0.2">
      <c r="A76" s="245">
        <v>2</v>
      </c>
      <c r="B76" s="245"/>
      <c r="C76" s="245"/>
      <c r="D76" s="245"/>
      <c r="E76" s="245"/>
      <c r="F76" s="251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3"/>
      <c r="ES76" s="251"/>
      <c r="ET76" s="252"/>
      <c r="EU76" s="252"/>
      <c r="EV76" s="252"/>
      <c r="EW76" s="252"/>
      <c r="EX76" s="252"/>
      <c r="EY76" s="252"/>
      <c r="EZ76" s="252"/>
      <c r="FA76" s="252"/>
      <c r="FB76" s="252"/>
      <c r="FC76" s="252"/>
      <c r="FD76" s="252"/>
      <c r="FE76" s="252"/>
      <c r="FF76" s="252"/>
      <c r="FG76" s="252"/>
      <c r="FH76" s="252"/>
      <c r="FI76" s="252"/>
      <c r="FJ76" s="252"/>
      <c r="FK76" s="252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  <c r="FW76" s="252"/>
      <c r="FX76" s="252"/>
      <c r="FY76" s="252"/>
      <c r="FZ76" s="252"/>
      <c r="GA76" s="252"/>
      <c r="GB76" s="252"/>
      <c r="GC76" s="252"/>
      <c r="GD76" s="252"/>
      <c r="GE76" s="253"/>
    </row>
    <row r="77" spans="1:187" ht="11.25" customHeight="1" x14ac:dyDescent="0.2">
      <c r="A77" s="248" t="s">
        <v>31</v>
      </c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  <c r="CV77" s="249"/>
      <c r="CW77" s="249"/>
      <c r="CX77" s="249"/>
      <c r="CY77" s="249"/>
      <c r="CZ77" s="249"/>
      <c r="DA77" s="249"/>
      <c r="DB77" s="249"/>
      <c r="DC77" s="249"/>
      <c r="DD77" s="249"/>
      <c r="DE77" s="249"/>
      <c r="DF77" s="249"/>
      <c r="DG77" s="249"/>
      <c r="DH77" s="249"/>
      <c r="DI77" s="249"/>
      <c r="DJ77" s="249"/>
      <c r="DK77" s="249"/>
      <c r="DL77" s="249"/>
      <c r="DM77" s="249"/>
      <c r="DN77" s="249"/>
      <c r="DO77" s="249"/>
      <c r="DP77" s="249"/>
      <c r="DQ77" s="249"/>
      <c r="DR77" s="249"/>
      <c r="DS77" s="249"/>
      <c r="DT77" s="249"/>
      <c r="DU77" s="249"/>
      <c r="DV77" s="249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49"/>
      <c r="EM77" s="249"/>
      <c r="EN77" s="249"/>
      <c r="EO77" s="249"/>
      <c r="EP77" s="249"/>
      <c r="EQ77" s="249"/>
      <c r="ER77" s="250"/>
      <c r="ES77" s="251"/>
      <c r="ET77" s="252"/>
      <c r="EU77" s="252"/>
      <c r="EV77" s="252"/>
      <c r="EW77" s="252"/>
      <c r="EX77" s="252"/>
      <c r="EY77" s="252"/>
      <c r="EZ77" s="252"/>
      <c r="FA77" s="252"/>
      <c r="FB77" s="252"/>
      <c r="FC77" s="252"/>
      <c r="FD77" s="252"/>
      <c r="FE77" s="252"/>
      <c r="FF77" s="252"/>
      <c r="FG77" s="252"/>
      <c r="FH77" s="252"/>
      <c r="FI77" s="252"/>
      <c r="FJ77" s="252"/>
      <c r="FK77" s="252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  <c r="FW77" s="252"/>
      <c r="FX77" s="252"/>
      <c r="FY77" s="252"/>
      <c r="FZ77" s="252"/>
      <c r="GA77" s="252"/>
      <c r="GB77" s="252"/>
      <c r="GC77" s="252"/>
      <c r="GD77" s="252"/>
      <c r="GE77" s="253"/>
    </row>
    <row r="78" spans="1:187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</row>
    <row r="79" spans="1:187" x14ac:dyDescent="0.2">
      <c r="A79" s="256" t="s">
        <v>241</v>
      </c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256"/>
      <c r="DZ79" s="256"/>
      <c r="EA79" s="256"/>
      <c r="EB79" s="256"/>
      <c r="EC79" s="256"/>
      <c r="ED79" s="256"/>
      <c r="EE79" s="256"/>
      <c r="EF79" s="256"/>
      <c r="EG79" s="256"/>
      <c r="EH79" s="256"/>
      <c r="EI79" s="256"/>
      <c r="EJ79" s="256"/>
      <c r="EK79" s="256"/>
      <c r="EL79" s="256"/>
      <c r="EM79" s="256"/>
      <c r="EN79" s="256"/>
      <c r="EO79" s="256"/>
      <c r="EP79" s="256"/>
      <c r="EQ79" s="256"/>
      <c r="ER79" s="256"/>
      <c r="ES79" s="256"/>
      <c r="ET79" s="256"/>
      <c r="EU79" s="256"/>
      <c r="EV79" s="256"/>
      <c r="EW79" s="256"/>
      <c r="EX79" s="256"/>
      <c r="EY79" s="256"/>
      <c r="EZ79" s="256"/>
      <c r="FA79" s="256"/>
      <c r="FB79" s="256"/>
      <c r="FC79" s="256"/>
      <c r="FD79" s="256"/>
      <c r="FE79" s="256"/>
      <c r="FF79" s="256"/>
      <c r="FG79" s="256"/>
      <c r="FH79" s="256"/>
      <c r="FI79" s="256"/>
      <c r="FJ79" s="256"/>
      <c r="FK79" s="256"/>
      <c r="FL79" s="256"/>
      <c r="FM79" s="256"/>
      <c r="FN79" s="256"/>
      <c r="FO79" s="256"/>
      <c r="FP79" s="256"/>
      <c r="FQ79" s="256"/>
      <c r="FR79" s="256"/>
      <c r="FS79" s="256"/>
      <c r="FT79" s="256"/>
      <c r="FU79" s="256"/>
      <c r="FV79" s="256"/>
      <c r="FW79" s="256"/>
      <c r="FX79" s="256"/>
      <c r="FY79" s="256"/>
      <c r="FZ79" s="256"/>
      <c r="GA79" s="256"/>
      <c r="GB79" s="256"/>
      <c r="GC79" s="256"/>
      <c r="GD79" s="256"/>
      <c r="GE79" s="256"/>
    </row>
    <row r="80" spans="1:187" ht="6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</row>
    <row r="81" spans="1:195" ht="21" customHeight="1" x14ac:dyDescent="0.2">
      <c r="A81" s="194" t="s">
        <v>204</v>
      </c>
      <c r="B81" s="194"/>
      <c r="C81" s="194"/>
      <c r="D81" s="194"/>
      <c r="E81" s="194"/>
      <c r="F81" s="194" t="s">
        <v>1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  <c r="DR81" s="199"/>
      <c r="DS81" s="199"/>
      <c r="DT81" s="199"/>
      <c r="DU81" s="199"/>
      <c r="DV81" s="199"/>
      <c r="DW81" s="195" t="s">
        <v>30</v>
      </c>
      <c r="DX81" s="191"/>
      <c r="DY81" s="191"/>
      <c r="DZ81" s="191"/>
      <c r="EA81" s="191"/>
      <c r="EB81" s="191"/>
      <c r="EC81" s="191"/>
      <c r="ED81" s="191"/>
      <c r="EE81" s="191"/>
      <c r="EF81" s="191"/>
      <c r="EG81" s="191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3"/>
      <c r="ES81" s="195" t="s">
        <v>222</v>
      </c>
      <c r="ET81" s="196"/>
      <c r="EU81" s="196"/>
      <c r="EV81" s="196"/>
      <c r="EW81" s="196"/>
      <c r="EX81" s="196"/>
      <c r="EY81" s="196"/>
      <c r="EZ81" s="196"/>
      <c r="FA81" s="196"/>
      <c r="FB81" s="196"/>
      <c r="FC81" s="196"/>
      <c r="FD81" s="196"/>
      <c r="FE81" s="196"/>
      <c r="FF81" s="196"/>
      <c r="FG81" s="196"/>
      <c r="FH81" s="196"/>
      <c r="FI81" s="196"/>
      <c r="FJ81" s="196"/>
      <c r="FK81" s="196"/>
      <c r="FL81" s="196"/>
      <c r="FM81" s="196"/>
      <c r="FN81" s="196"/>
      <c r="FO81" s="196"/>
      <c r="FP81" s="196"/>
      <c r="FQ81" s="196"/>
      <c r="FR81" s="196"/>
      <c r="FS81" s="196"/>
      <c r="FT81" s="196"/>
      <c r="FU81" s="196"/>
      <c r="FV81" s="196"/>
      <c r="FW81" s="196"/>
      <c r="FX81" s="196"/>
      <c r="FY81" s="196"/>
      <c r="FZ81" s="196"/>
      <c r="GA81" s="196"/>
      <c r="GB81" s="196"/>
      <c r="GC81" s="196"/>
      <c r="GD81" s="196"/>
      <c r="GE81" s="209"/>
    </row>
    <row r="82" spans="1:195" ht="15" customHeight="1" x14ac:dyDescent="0.2">
      <c r="A82" s="195">
        <v>1</v>
      </c>
      <c r="B82" s="196"/>
      <c r="C82" s="196"/>
      <c r="D82" s="196"/>
      <c r="E82" s="209"/>
      <c r="F82" s="195" t="s">
        <v>253</v>
      </c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196"/>
      <c r="DF82" s="196"/>
      <c r="DG82" s="196"/>
      <c r="DH82" s="196"/>
      <c r="DI82" s="196"/>
      <c r="DJ82" s="196"/>
      <c r="DK82" s="196"/>
      <c r="DL82" s="196"/>
      <c r="DM82" s="196"/>
      <c r="DN82" s="196"/>
      <c r="DO82" s="196"/>
      <c r="DP82" s="196"/>
      <c r="DQ82" s="196"/>
      <c r="DR82" s="196"/>
      <c r="DS82" s="196"/>
      <c r="DT82" s="196"/>
      <c r="DU82" s="196"/>
      <c r="DV82" s="209"/>
      <c r="DW82" s="195">
        <v>155</v>
      </c>
      <c r="DX82" s="196"/>
      <c r="DY82" s="196"/>
      <c r="DZ82" s="196"/>
      <c r="EA82" s="196"/>
      <c r="EB82" s="196"/>
      <c r="EC82" s="196"/>
      <c r="ED82" s="196"/>
      <c r="EE82" s="196"/>
      <c r="EF82" s="196"/>
      <c r="EG82" s="196"/>
      <c r="EH82" s="196"/>
      <c r="EI82" s="196"/>
      <c r="EJ82" s="196"/>
      <c r="EK82" s="196"/>
      <c r="EL82" s="196"/>
      <c r="EM82" s="196"/>
      <c r="EN82" s="196"/>
      <c r="EO82" s="196"/>
      <c r="EP82" s="196"/>
      <c r="EQ82" s="196"/>
      <c r="ER82" s="209"/>
      <c r="ES82" s="232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8"/>
    </row>
    <row r="83" spans="1:195" ht="15" x14ac:dyDescent="0.2">
      <c r="A83" s="194">
        <v>2</v>
      </c>
      <c r="B83" s="194"/>
      <c r="C83" s="194"/>
      <c r="D83" s="194"/>
      <c r="E83" s="194"/>
      <c r="F83" s="194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  <c r="DR83" s="199"/>
      <c r="DS83" s="199"/>
      <c r="DT83" s="199"/>
      <c r="DU83" s="199"/>
      <c r="DV83" s="199"/>
      <c r="DW83" s="195"/>
      <c r="DX83" s="191"/>
      <c r="DY83" s="191"/>
      <c r="DZ83" s="191"/>
      <c r="EA83" s="191"/>
      <c r="EB83" s="191"/>
      <c r="EC83" s="191"/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1"/>
      <c r="EO83" s="191"/>
      <c r="EP83" s="191"/>
      <c r="EQ83" s="191"/>
      <c r="ER83" s="193"/>
      <c r="ES83" s="232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8"/>
    </row>
    <row r="84" spans="1:195" ht="11.25" customHeight="1" x14ac:dyDescent="0.2">
      <c r="A84" s="195" t="s">
        <v>31</v>
      </c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196"/>
      <c r="DF84" s="196"/>
      <c r="DG84" s="196"/>
      <c r="DH84" s="196"/>
      <c r="DI84" s="196"/>
      <c r="DJ84" s="196"/>
      <c r="DK84" s="196"/>
      <c r="DL84" s="196"/>
      <c r="DM84" s="196"/>
      <c r="DN84" s="196"/>
      <c r="DO84" s="196"/>
      <c r="DP84" s="196"/>
      <c r="DQ84" s="196"/>
      <c r="DR84" s="196"/>
      <c r="DS84" s="196"/>
      <c r="DT84" s="196"/>
      <c r="DU84" s="196"/>
      <c r="DV84" s="196"/>
      <c r="DW84" s="196"/>
      <c r="DX84" s="196"/>
      <c r="DY84" s="196"/>
      <c r="DZ84" s="196"/>
      <c r="EA84" s="196"/>
      <c r="EB84" s="196"/>
      <c r="EC84" s="196"/>
      <c r="ED84" s="196"/>
      <c r="EE84" s="196"/>
      <c r="EF84" s="196"/>
      <c r="EG84" s="196"/>
      <c r="EH84" s="196"/>
      <c r="EI84" s="196"/>
      <c r="EJ84" s="196"/>
      <c r="EK84" s="196"/>
      <c r="EL84" s="196"/>
      <c r="EM84" s="196"/>
      <c r="EN84" s="196"/>
      <c r="EO84" s="196"/>
      <c r="EP84" s="196"/>
      <c r="EQ84" s="196"/>
      <c r="ER84" s="209"/>
      <c r="ES84" s="232">
        <f>SUM(ES82:ES83)</f>
        <v>0</v>
      </c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197"/>
      <c r="GD84" s="197"/>
      <c r="GE84" s="198"/>
    </row>
    <row r="85" spans="1:195" ht="16.5" customHeight="1" x14ac:dyDescent="0.2">
      <c r="A85" s="257" t="s">
        <v>242</v>
      </c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  <c r="CU85" s="258"/>
      <c r="CV85" s="258"/>
      <c r="CW85" s="258"/>
      <c r="CX85" s="258"/>
      <c r="CY85" s="258"/>
      <c r="CZ85" s="258"/>
      <c r="DA85" s="258"/>
      <c r="DB85" s="258"/>
      <c r="DC85" s="258"/>
      <c r="DD85" s="258"/>
      <c r="DE85" s="258"/>
      <c r="DF85" s="258"/>
      <c r="DG85" s="258"/>
      <c r="DH85" s="258"/>
      <c r="DI85" s="258"/>
      <c r="DJ85" s="258"/>
      <c r="DK85" s="258"/>
      <c r="DL85" s="258"/>
      <c r="DM85" s="258"/>
      <c r="DN85" s="258"/>
      <c r="DO85" s="258"/>
      <c r="DP85" s="258"/>
      <c r="DQ85" s="258"/>
      <c r="DR85" s="258"/>
      <c r="DS85" s="258"/>
      <c r="DT85" s="258"/>
      <c r="DU85" s="258"/>
      <c r="DV85" s="258"/>
      <c r="DW85" s="258"/>
      <c r="DX85" s="258"/>
      <c r="DY85" s="258"/>
      <c r="DZ85" s="258"/>
      <c r="EA85" s="258"/>
      <c r="EB85" s="258"/>
      <c r="EC85" s="258"/>
      <c r="ED85" s="258"/>
      <c r="EE85" s="258"/>
      <c r="EF85" s="258"/>
      <c r="EG85" s="258"/>
      <c r="EH85" s="258"/>
      <c r="EI85" s="258"/>
      <c r="EJ85" s="258"/>
      <c r="EK85" s="258"/>
      <c r="EL85" s="258"/>
      <c r="EM85" s="258"/>
      <c r="EN85" s="258"/>
      <c r="EO85" s="258"/>
      <c r="EP85" s="258"/>
      <c r="EQ85" s="258"/>
      <c r="ER85" s="258"/>
      <c r="ES85" s="258"/>
      <c r="ET85" s="258"/>
      <c r="EU85" s="258"/>
      <c r="EV85" s="258"/>
      <c r="EW85" s="258"/>
      <c r="EX85" s="258"/>
      <c r="EY85" s="258"/>
      <c r="EZ85" s="258"/>
      <c r="FA85" s="258"/>
      <c r="FB85" s="258"/>
      <c r="FC85" s="258"/>
      <c r="FD85" s="258"/>
      <c r="FE85" s="258"/>
      <c r="FF85" s="258"/>
      <c r="FG85" s="258"/>
      <c r="FH85" s="258"/>
      <c r="FI85" s="258"/>
      <c r="FJ85" s="258"/>
      <c r="FK85" s="258"/>
      <c r="FL85" s="258"/>
      <c r="FM85" s="258"/>
      <c r="FN85" s="258"/>
      <c r="FO85" s="258"/>
      <c r="FP85" s="258"/>
      <c r="FQ85" s="258"/>
      <c r="FR85" s="258"/>
      <c r="FS85" s="258"/>
      <c r="FT85" s="258"/>
      <c r="FU85" s="258"/>
      <c r="FV85" s="258"/>
      <c r="FW85" s="258"/>
      <c r="FX85" s="258"/>
      <c r="FY85" s="258"/>
      <c r="FZ85" s="258"/>
      <c r="GA85" s="258"/>
      <c r="GB85" s="258"/>
      <c r="GC85" s="258"/>
      <c r="GD85" s="258"/>
      <c r="GE85" s="258"/>
    </row>
    <row r="87" spans="1:195" ht="12" x14ac:dyDescent="0.2">
      <c r="A87" s="234" t="s">
        <v>243</v>
      </c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4"/>
      <c r="CD87" s="234"/>
      <c r="CE87" s="234"/>
      <c r="CF87" s="234"/>
      <c r="CG87" s="234"/>
      <c r="CH87" s="234"/>
      <c r="CI87" s="234"/>
      <c r="CJ87" s="234"/>
      <c r="CK87" s="234"/>
      <c r="CL87" s="234"/>
      <c r="CM87" s="234"/>
      <c r="CN87" s="234"/>
      <c r="CO87" s="234"/>
      <c r="CP87" s="234"/>
      <c r="CQ87" s="234"/>
      <c r="CR87" s="234"/>
      <c r="CS87" s="234"/>
      <c r="CT87" s="234"/>
      <c r="CU87" s="234"/>
      <c r="CV87" s="234"/>
      <c r="CW87" s="234"/>
      <c r="CX87" s="234"/>
      <c r="CY87" s="234"/>
      <c r="CZ87" s="234"/>
      <c r="DA87" s="234"/>
      <c r="DB87" s="234"/>
      <c r="DC87" s="234"/>
      <c r="DD87" s="234"/>
      <c r="DE87" s="234"/>
      <c r="DF87" s="234"/>
      <c r="DG87" s="234"/>
      <c r="DH87" s="234"/>
      <c r="DI87" s="234"/>
      <c r="DJ87" s="234"/>
      <c r="DK87" s="234"/>
      <c r="DL87" s="234"/>
      <c r="DM87" s="234"/>
      <c r="DN87" s="234"/>
      <c r="DO87" s="234"/>
      <c r="DP87" s="234"/>
      <c r="DQ87" s="234"/>
      <c r="DR87" s="234"/>
      <c r="DS87" s="234"/>
      <c r="DT87" s="234"/>
      <c r="DU87" s="234"/>
      <c r="DV87" s="234"/>
      <c r="DW87" s="234"/>
      <c r="DX87" s="234"/>
      <c r="DY87" s="234"/>
      <c r="DZ87" s="234"/>
      <c r="EA87" s="234"/>
      <c r="EB87" s="234"/>
      <c r="EC87" s="234"/>
      <c r="ED87" s="234"/>
      <c r="EE87" s="234"/>
      <c r="EF87" s="234"/>
      <c r="EG87" s="234"/>
      <c r="EH87" s="234"/>
      <c r="EI87" s="234"/>
      <c r="EJ87" s="234"/>
      <c r="EK87" s="234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D87" s="234"/>
      <c r="FE87" s="234"/>
      <c r="FF87" s="234"/>
      <c r="FG87" s="234"/>
      <c r="FH87" s="234"/>
      <c r="FI87" s="234"/>
      <c r="FJ87" s="234"/>
      <c r="FK87" s="234"/>
      <c r="FL87" s="234"/>
      <c r="FM87" s="234"/>
      <c r="FN87" s="234"/>
      <c r="FO87" s="234"/>
      <c r="FP87" s="234"/>
      <c r="FQ87" s="234"/>
      <c r="FR87" s="234"/>
      <c r="FS87" s="234"/>
      <c r="FT87" s="234"/>
      <c r="FU87" s="234"/>
      <c r="FV87" s="234"/>
      <c r="FW87" s="234"/>
      <c r="FX87" s="234"/>
      <c r="FY87" s="234"/>
      <c r="FZ87" s="234"/>
      <c r="GA87" s="234"/>
      <c r="GB87" s="234"/>
      <c r="GC87" s="234"/>
      <c r="GD87" s="234"/>
      <c r="GE87" s="234"/>
    </row>
    <row r="88" spans="1:195" ht="6.75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</row>
    <row r="89" spans="1:195" ht="32.25" customHeight="1" x14ac:dyDescent="0.2">
      <c r="A89" s="194" t="s">
        <v>204</v>
      </c>
      <c r="B89" s="194"/>
      <c r="C89" s="194"/>
      <c r="D89" s="194"/>
      <c r="E89" s="194"/>
      <c r="F89" s="194" t="s">
        <v>1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  <c r="DR89" s="199"/>
      <c r="DS89" s="199"/>
      <c r="DT89" s="199"/>
      <c r="DU89" s="199"/>
      <c r="DV89" s="199"/>
      <c r="DW89" s="195" t="s">
        <v>30</v>
      </c>
      <c r="DX89" s="191"/>
      <c r="DY89" s="191"/>
      <c r="DZ89" s="191"/>
      <c r="EA89" s="191"/>
      <c r="EB89" s="191"/>
      <c r="EC89" s="191"/>
      <c r="ED89" s="191"/>
      <c r="EE89" s="191"/>
      <c r="EF89" s="191"/>
      <c r="EG89" s="191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3"/>
      <c r="ES89" s="195" t="s">
        <v>222</v>
      </c>
      <c r="ET89" s="196"/>
      <c r="EU89" s="196"/>
      <c r="EV89" s="196"/>
      <c r="EW89" s="196"/>
      <c r="EX89" s="196"/>
      <c r="EY89" s="196"/>
      <c r="EZ89" s="196"/>
      <c r="FA89" s="196"/>
      <c r="FB89" s="196"/>
      <c r="FC89" s="196"/>
      <c r="FD89" s="196"/>
      <c r="FE89" s="196"/>
      <c r="FF89" s="196"/>
      <c r="FG89" s="196"/>
      <c r="FH89" s="196"/>
      <c r="FI89" s="196"/>
      <c r="FJ89" s="196"/>
      <c r="FK89" s="196"/>
      <c r="FL89" s="196"/>
      <c r="FM89" s="196"/>
      <c r="FN89" s="196"/>
      <c r="FO89" s="196"/>
      <c r="FP89" s="196"/>
      <c r="FQ89" s="196"/>
      <c r="FR89" s="196"/>
      <c r="FS89" s="196"/>
      <c r="FT89" s="196"/>
      <c r="FU89" s="196"/>
      <c r="FV89" s="196"/>
      <c r="FW89" s="196"/>
      <c r="FX89" s="196"/>
      <c r="FY89" s="196"/>
      <c r="FZ89" s="196"/>
      <c r="GA89" s="196"/>
      <c r="GB89" s="196"/>
      <c r="GC89" s="196"/>
      <c r="GD89" s="196"/>
      <c r="GE89" s="209"/>
    </row>
    <row r="90" spans="1:195" ht="14.25" customHeight="1" x14ac:dyDescent="0.2">
      <c r="A90" s="194">
        <v>1</v>
      </c>
      <c r="B90" s="194"/>
      <c r="C90" s="194"/>
      <c r="D90" s="194"/>
      <c r="E90" s="194"/>
      <c r="F90" s="194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  <c r="DR90" s="199"/>
      <c r="DS90" s="199"/>
      <c r="DT90" s="199"/>
      <c r="DU90" s="199"/>
      <c r="DV90" s="199"/>
      <c r="DW90" s="195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3"/>
      <c r="ES90" s="195"/>
      <c r="ET90" s="196"/>
      <c r="EU90" s="196"/>
      <c r="EV90" s="196"/>
      <c r="EW90" s="196"/>
      <c r="EX90" s="196"/>
      <c r="EY90" s="196"/>
      <c r="EZ90" s="196"/>
      <c r="FA90" s="196"/>
      <c r="FB90" s="196"/>
      <c r="FC90" s="196"/>
      <c r="FD90" s="196"/>
      <c r="FE90" s="196"/>
      <c r="FF90" s="196"/>
      <c r="FG90" s="196"/>
      <c r="FH90" s="196"/>
      <c r="FI90" s="196"/>
      <c r="FJ90" s="196"/>
      <c r="FK90" s="196"/>
      <c r="FL90" s="196"/>
      <c r="FM90" s="196"/>
      <c r="FN90" s="196"/>
      <c r="FO90" s="196"/>
      <c r="FP90" s="196"/>
      <c r="FQ90" s="196"/>
      <c r="FR90" s="196"/>
      <c r="FS90" s="196"/>
      <c r="FT90" s="196"/>
      <c r="FU90" s="196"/>
      <c r="FV90" s="196"/>
      <c r="FW90" s="196"/>
      <c r="FX90" s="196"/>
      <c r="FY90" s="196"/>
      <c r="FZ90" s="196"/>
      <c r="GA90" s="196"/>
      <c r="GB90" s="196"/>
      <c r="GC90" s="196"/>
      <c r="GD90" s="196"/>
      <c r="GE90" s="209"/>
    </row>
    <row r="91" spans="1:195" ht="15" x14ac:dyDescent="0.2">
      <c r="A91" s="194">
        <v>2</v>
      </c>
      <c r="B91" s="194"/>
      <c r="C91" s="194"/>
      <c r="D91" s="194"/>
      <c r="E91" s="194"/>
      <c r="F91" s="194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  <c r="DR91" s="199"/>
      <c r="DS91" s="199"/>
      <c r="DT91" s="199"/>
      <c r="DU91" s="199"/>
      <c r="DV91" s="199"/>
      <c r="DW91" s="195"/>
      <c r="DX91" s="191"/>
      <c r="DY91" s="191"/>
      <c r="DZ91" s="191"/>
      <c r="EA91" s="191"/>
      <c r="EB91" s="191"/>
      <c r="EC91" s="191"/>
      <c r="ED91" s="191"/>
      <c r="EE91" s="191"/>
      <c r="EF91" s="191"/>
      <c r="EG91" s="191"/>
      <c r="EH91" s="191"/>
      <c r="EI91" s="191"/>
      <c r="EJ91" s="191"/>
      <c r="EK91" s="191"/>
      <c r="EL91" s="191"/>
      <c r="EM91" s="191"/>
      <c r="EN91" s="191"/>
      <c r="EO91" s="191"/>
      <c r="EP91" s="191"/>
      <c r="EQ91" s="191"/>
      <c r="ER91" s="193"/>
      <c r="ES91" s="195"/>
      <c r="ET91" s="196"/>
      <c r="EU91" s="196"/>
      <c r="EV91" s="196"/>
      <c r="EW91" s="196"/>
      <c r="EX91" s="196"/>
      <c r="EY91" s="196"/>
      <c r="EZ91" s="196"/>
      <c r="FA91" s="196"/>
      <c r="FB91" s="196"/>
      <c r="FC91" s="196"/>
      <c r="FD91" s="196"/>
      <c r="FE91" s="196"/>
      <c r="FF91" s="196"/>
      <c r="FG91" s="196"/>
      <c r="FH91" s="196"/>
      <c r="FI91" s="196"/>
      <c r="FJ91" s="196"/>
      <c r="FK91" s="196"/>
      <c r="FL91" s="196"/>
      <c r="FM91" s="196"/>
      <c r="FN91" s="196"/>
      <c r="FO91" s="196"/>
      <c r="FP91" s="196"/>
      <c r="FQ91" s="196"/>
      <c r="FR91" s="196"/>
      <c r="FS91" s="196"/>
      <c r="FT91" s="196"/>
      <c r="FU91" s="196"/>
      <c r="FV91" s="196"/>
      <c r="FW91" s="196"/>
      <c r="FX91" s="196"/>
      <c r="FY91" s="196"/>
      <c r="FZ91" s="196"/>
      <c r="GA91" s="196"/>
      <c r="GB91" s="196"/>
      <c r="GC91" s="196"/>
      <c r="GD91" s="196"/>
      <c r="GE91" s="209"/>
    </row>
    <row r="92" spans="1:195" ht="11.25" customHeight="1" x14ac:dyDescent="0.2">
      <c r="A92" s="229" t="s">
        <v>31</v>
      </c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36"/>
      <c r="DW92" s="236"/>
      <c r="DX92" s="236"/>
      <c r="DY92" s="236"/>
      <c r="DZ92" s="236"/>
      <c r="EA92" s="236"/>
      <c r="EB92" s="236"/>
      <c r="EC92" s="236"/>
      <c r="ED92" s="236"/>
      <c r="EE92" s="236"/>
      <c r="EF92" s="236"/>
      <c r="EG92" s="236"/>
      <c r="EH92" s="236"/>
      <c r="EI92" s="236"/>
      <c r="EJ92" s="236"/>
      <c r="EK92" s="236"/>
      <c r="EL92" s="236"/>
      <c r="EM92" s="236"/>
      <c r="EN92" s="236"/>
      <c r="EO92" s="236"/>
      <c r="EP92" s="236"/>
      <c r="EQ92" s="236"/>
      <c r="ER92" s="237"/>
      <c r="ES92" s="195"/>
      <c r="ET92" s="196"/>
      <c r="EU92" s="196"/>
      <c r="EV92" s="196"/>
      <c r="EW92" s="196"/>
      <c r="EX92" s="196"/>
      <c r="EY92" s="196"/>
      <c r="EZ92" s="196"/>
      <c r="FA92" s="196"/>
      <c r="FB92" s="196"/>
      <c r="FC92" s="196"/>
      <c r="FD92" s="196"/>
      <c r="FE92" s="196"/>
      <c r="FF92" s="196"/>
      <c r="FG92" s="196"/>
      <c r="FH92" s="196"/>
      <c r="FI92" s="196"/>
      <c r="FJ92" s="196"/>
      <c r="FK92" s="196"/>
      <c r="FL92" s="196"/>
      <c r="FM92" s="196"/>
      <c r="FN92" s="196"/>
      <c r="FO92" s="196"/>
      <c r="FP92" s="196"/>
      <c r="FQ92" s="196"/>
      <c r="FR92" s="196"/>
      <c r="FS92" s="196"/>
      <c r="FT92" s="196"/>
      <c r="FU92" s="196"/>
      <c r="FV92" s="196"/>
      <c r="FW92" s="196"/>
      <c r="FX92" s="196"/>
      <c r="FY92" s="196"/>
      <c r="FZ92" s="196"/>
      <c r="GA92" s="196"/>
      <c r="GB92" s="196"/>
      <c r="GC92" s="196"/>
      <c r="GD92" s="196"/>
      <c r="GE92" s="209"/>
    </row>
    <row r="93" spans="1:195" ht="17.25" customHeight="1" x14ac:dyDescent="0.2">
      <c r="A93" s="257" t="s">
        <v>244</v>
      </c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8"/>
      <c r="BW93" s="258"/>
      <c r="BX93" s="258"/>
      <c r="BY93" s="258"/>
      <c r="BZ93" s="258"/>
      <c r="CA93" s="258"/>
      <c r="CB93" s="258"/>
      <c r="CC93" s="258"/>
      <c r="CD93" s="258"/>
      <c r="CE93" s="258"/>
      <c r="CF93" s="258"/>
      <c r="CG93" s="258"/>
      <c r="CH93" s="258"/>
      <c r="CI93" s="258"/>
      <c r="CJ93" s="258"/>
      <c r="CK93" s="258"/>
      <c r="CL93" s="258"/>
      <c r="CM93" s="258"/>
      <c r="CN93" s="258"/>
      <c r="CO93" s="258"/>
      <c r="CP93" s="258"/>
      <c r="CQ93" s="258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258"/>
      <c r="DC93" s="258"/>
      <c r="DD93" s="258"/>
      <c r="DE93" s="258"/>
      <c r="DF93" s="258"/>
      <c r="DG93" s="258"/>
      <c r="DH93" s="258"/>
      <c r="DI93" s="258"/>
      <c r="DJ93" s="258"/>
      <c r="DK93" s="258"/>
      <c r="DL93" s="258"/>
      <c r="DM93" s="258"/>
      <c r="DN93" s="258"/>
      <c r="DO93" s="258"/>
      <c r="DP93" s="258"/>
      <c r="DQ93" s="258"/>
      <c r="DR93" s="258"/>
      <c r="DS93" s="258"/>
      <c r="DT93" s="258"/>
      <c r="DU93" s="258"/>
      <c r="DV93" s="258"/>
      <c r="DW93" s="258"/>
      <c r="DX93" s="258"/>
      <c r="DY93" s="258"/>
      <c r="DZ93" s="258"/>
      <c r="EA93" s="258"/>
      <c r="EB93" s="258"/>
      <c r="EC93" s="258"/>
      <c r="ED93" s="258"/>
      <c r="EE93" s="258"/>
      <c r="EF93" s="258"/>
      <c r="EG93" s="258"/>
      <c r="EH93" s="258"/>
      <c r="EI93" s="258"/>
      <c r="EJ93" s="258"/>
      <c r="EK93" s="258"/>
      <c r="EL93" s="258"/>
      <c r="EM93" s="258"/>
      <c r="EN93" s="258"/>
      <c r="EO93" s="258"/>
      <c r="EP93" s="258"/>
      <c r="EQ93" s="258"/>
      <c r="ER93" s="258"/>
      <c r="ES93" s="258"/>
      <c r="ET93" s="258"/>
      <c r="EU93" s="258"/>
      <c r="EV93" s="258"/>
      <c r="EW93" s="258"/>
      <c r="EX93" s="258"/>
      <c r="EY93" s="258"/>
      <c r="EZ93" s="258"/>
      <c r="FA93" s="258"/>
      <c r="FB93" s="258"/>
      <c r="FC93" s="258"/>
      <c r="FD93" s="258"/>
      <c r="FE93" s="258"/>
      <c r="FF93" s="258"/>
      <c r="FG93" s="258"/>
      <c r="FH93" s="258"/>
      <c r="FI93" s="258"/>
      <c r="FJ93" s="258"/>
      <c r="FK93" s="258"/>
      <c r="FL93" s="258"/>
      <c r="FM93" s="258"/>
      <c r="FN93" s="258"/>
      <c r="FO93" s="258"/>
      <c r="FP93" s="258"/>
      <c r="FQ93" s="258"/>
      <c r="FR93" s="258"/>
      <c r="FS93" s="258"/>
      <c r="FT93" s="258"/>
      <c r="FU93" s="258"/>
      <c r="FV93" s="258"/>
      <c r="FW93" s="258"/>
      <c r="FX93" s="258"/>
      <c r="FY93" s="258"/>
      <c r="FZ93" s="258"/>
      <c r="GA93" s="258"/>
      <c r="GB93" s="258"/>
      <c r="GC93" s="258"/>
      <c r="GD93" s="258"/>
      <c r="GE93" s="258"/>
    </row>
    <row r="94" spans="1:195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</row>
    <row r="95" spans="1:195" ht="15" x14ac:dyDescent="0.2">
      <c r="A95" s="259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  <c r="CH95" s="260"/>
      <c r="CI95" s="260"/>
      <c r="CJ95" s="260"/>
      <c r="CK95" s="260"/>
      <c r="CL95" s="260"/>
      <c r="CM95" s="260"/>
      <c r="CN95" s="260"/>
      <c r="CO95" s="260"/>
      <c r="CP95" s="260"/>
      <c r="CQ95" s="260"/>
      <c r="CR95" s="260"/>
      <c r="CS95" s="260"/>
      <c r="CT95" s="260"/>
      <c r="CU95" s="260"/>
      <c r="CV95" s="260"/>
      <c r="CW95" s="260"/>
      <c r="CX95" s="260"/>
      <c r="CY95" s="260"/>
      <c r="CZ95" s="260"/>
      <c r="DA95" s="260"/>
      <c r="DB95" s="260"/>
      <c r="DC95" s="260"/>
      <c r="DD95" s="260"/>
      <c r="DE95" s="260"/>
      <c r="DF95" s="260"/>
      <c r="DG95" s="260"/>
      <c r="DH95" s="260"/>
      <c r="DI95" s="260"/>
      <c r="DJ95" s="260"/>
      <c r="DK95" s="260"/>
      <c r="DL95" s="260"/>
      <c r="DM95" s="260"/>
      <c r="DN95" s="260"/>
      <c r="DO95" s="260"/>
      <c r="DP95" s="260"/>
      <c r="DQ95" s="260"/>
      <c r="DR95" s="260"/>
      <c r="DS95" s="260"/>
      <c r="DT95" s="260"/>
      <c r="DU95" s="260"/>
      <c r="DV95" s="260"/>
      <c r="DW95" s="260"/>
      <c r="DX95" s="260"/>
      <c r="DY95" s="260"/>
      <c r="DZ95" s="260"/>
      <c r="EA95" s="260"/>
      <c r="EB95" s="260"/>
      <c r="EC95" s="260"/>
      <c r="ED95" s="260"/>
      <c r="EE95" s="260"/>
      <c r="EF95" s="260"/>
      <c r="EG95" s="260"/>
      <c r="EH95" s="260"/>
      <c r="EI95" s="260"/>
      <c r="EJ95" s="260"/>
      <c r="EK95" s="260"/>
      <c r="EL95" s="260"/>
      <c r="EM95" s="260"/>
      <c r="EN95" s="260"/>
      <c r="EO95" s="260"/>
      <c r="EP95" s="260"/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0"/>
      <c r="FE95" s="260"/>
      <c r="FF95" s="260"/>
      <c r="FG95" s="260"/>
      <c r="FH95" s="260"/>
      <c r="FI95" s="260"/>
      <c r="FJ95" s="260"/>
      <c r="FK95" s="260"/>
      <c r="FL95" s="260"/>
      <c r="FM95" s="260"/>
      <c r="FN95" s="260"/>
      <c r="FO95" s="260"/>
      <c r="FP95" s="260"/>
      <c r="FQ95" s="260"/>
      <c r="FR95" s="260"/>
      <c r="FS95" s="260"/>
      <c r="FT95" s="260"/>
      <c r="FU95" s="260"/>
      <c r="FV95" s="260"/>
      <c r="FW95" s="260"/>
      <c r="FX95" s="260"/>
      <c r="FY95" s="260"/>
      <c r="FZ95" s="260"/>
      <c r="GA95" s="260"/>
      <c r="GB95" s="260"/>
      <c r="GC95" s="260"/>
      <c r="GD95" s="260"/>
      <c r="GE95" s="260"/>
      <c r="GF95" s="33"/>
      <c r="GG95" s="33"/>
      <c r="GH95" s="33"/>
      <c r="GI95" s="33"/>
      <c r="GJ95" s="33"/>
      <c r="GK95" s="33"/>
      <c r="GL95" s="33"/>
      <c r="GM95" s="33"/>
    </row>
    <row r="96" spans="1:195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</row>
    <row r="97" spans="1:195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</row>
    <row r="98" spans="1:195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</row>
    <row r="99" spans="1:195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</row>
    <row r="100" spans="1:195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</row>
    <row r="101" spans="1:195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</row>
    <row r="102" spans="1:195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</row>
    <row r="103" spans="1:195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</row>
    <row r="104" spans="1:195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</row>
    <row r="105" spans="1:195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</row>
    <row r="106" spans="1:195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</row>
    <row r="107" spans="1:195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</row>
    <row r="108" spans="1:195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</row>
    <row r="109" spans="1:195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</row>
    <row r="110" spans="1:195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</row>
    <row r="111" spans="1:195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</row>
    <row r="112" spans="1:195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</row>
    <row r="113" spans="1:195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</row>
    <row r="114" spans="1:195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</row>
    <row r="115" spans="1:195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</row>
    <row r="116" spans="1:195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</row>
    <row r="117" spans="1:195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</row>
    <row r="118" spans="1:195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</row>
    <row r="119" spans="1:195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</row>
    <row r="120" spans="1:195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</row>
    <row r="121" spans="1:195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</row>
    <row r="122" spans="1:195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</row>
    <row r="123" spans="1:195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</row>
    <row r="124" spans="1:195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</row>
    <row r="125" spans="1:195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</row>
    <row r="126" spans="1:195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</row>
    <row r="127" spans="1:195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</row>
    <row r="128" spans="1:195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</row>
    <row r="129" spans="1:195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</row>
    <row r="130" spans="1:195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</row>
    <row r="131" spans="1:195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</row>
    <row r="132" spans="1:195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</row>
    <row r="133" spans="1:195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</row>
    <row r="134" spans="1:195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</row>
    <row r="135" spans="1:195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</row>
    <row r="136" spans="1:195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</row>
    <row r="137" spans="1:195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</row>
    <row r="138" spans="1:195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</row>
    <row r="139" spans="1:195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</row>
    <row r="140" spans="1:195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</row>
    <row r="141" spans="1:195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</row>
    <row r="142" spans="1:195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</row>
    <row r="143" spans="1:195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</row>
    <row r="144" spans="1:195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</row>
    <row r="145" spans="1:195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</row>
    <row r="146" spans="1:195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</row>
    <row r="147" spans="1:195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</row>
    <row r="148" spans="1:195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</row>
    <row r="149" spans="1:195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</row>
    <row r="150" spans="1:195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</row>
    <row r="151" spans="1:195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</row>
    <row r="152" spans="1:195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</row>
    <row r="153" spans="1:195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</row>
    <row r="154" spans="1:195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</row>
    <row r="155" spans="1:195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</row>
    <row r="156" spans="1:195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</row>
    <row r="157" spans="1:195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</row>
    <row r="158" spans="1:195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</row>
    <row r="159" spans="1:195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</row>
    <row r="160" spans="1:195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</row>
    <row r="161" spans="1:195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</row>
    <row r="162" spans="1:195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</row>
    <row r="163" spans="1:195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</row>
    <row r="164" spans="1:195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</row>
    <row r="165" spans="1:195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</row>
    <row r="166" spans="1:195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</row>
    <row r="167" spans="1:195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</row>
    <row r="168" spans="1:195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</row>
    <row r="169" spans="1:195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</row>
    <row r="170" spans="1:195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</row>
    <row r="171" spans="1:195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</row>
    <row r="172" spans="1:195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</row>
    <row r="173" spans="1:195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</row>
    <row r="174" spans="1:195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</row>
    <row r="175" spans="1:195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</row>
    <row r="176" spans="1:195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</row>
    <row r="177" spans="1:195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</row>
    <row r="178" spans="1:195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</row>
    <row r="179" spans="1:195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</row>
    <row r="180" spans="1:195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</row>
    <row r="181" spans="1:195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</row>
    <row r="182" spans="1:195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</row>
    <row r="183" spans="1:195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</row>
    <row r="184" spans="1:195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</row>
    <row r="185" spans="1:195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</row>
    <row r="186" spans="1:195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</row>
    <row r="187" spans="1:195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</row>
    <row r="188" spans="1:195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</row>
    <row r="189" spans="1:195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</row>
    <row r="190" spans="1:195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</row>
    <row r="191" spans="1:195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</row>
    <row r="192" spans="1:195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</row>
    <row r="193" spans="1:195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</row>
    <row r="194" spans="1:195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</row>
    <row r="195" spans="1:195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</row>
    <row r="196" spans="1:195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</row>
    <row r="197" spans="1:195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</row>
    <row r="198" spans="1:195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</row>
    <row r="199" spans="1:195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</row>
    <row r="200" spans="1:195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</row>
    <row r="201" spans="1:195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</row>
    <row r="202" spans="1:195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</row>
    <row r="203" spans="1:195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</row>
    <row r="204" spans="1:195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</row>
    <row r="205" spans="1:195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</row>
    <row r="206" spans="1:195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</row>
    <row r="207" spans="1:195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</row>
    <row r="208" spans="1:195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</row>
    <row r="209" spans="1:195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</row>
    <row r="210" spans="1:195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</row>
    <row r="211" spans="1:195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</row>
    <row r="212" spans="1:195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</row>
    <row r="213" spans="1:195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</row>
    <row r="214" spans="1:195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</row>
    <row r="215" spans="1:195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</row>
    <row r="216" spans="1:195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</row>
    <row r="217" spans="1:195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</row>
    <row r="218" spans="1:195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</row>
    <row r="219" spans="1:195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</row>
    <row r="220" spans="1:195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</row>
    <row r="221" spans="1:195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</row>
    <row r="222" spans="1:195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</row>
    <row r="223" spans="1:195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</row>
    <row r="224" spans="1:195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</row>
    <row r="225" spans="1:195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</row>
    <row r="226" spans="1:195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</row>
    <row r="227" spans="1:195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</row>
    <row r="228" spans="1:195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</row>
    <row r="229" spans="1:195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</row>
    <row r="230" spans="1:195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  <c r="GE230" s="33"/>
      <c r="GF230" s="33"/>
      <c r="GG230" s="33"/>
      <c r="GH230" s="33"/>
      <c r="GI230" s="33"/>
      <c r="GJ230" s="33"/>
      <c r="GK230" s="33"/>
      <c r="GL230" s="33"/>
      <c r="GM230" s="33"/>
    </row>
    <row r="231" spans="1:195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</row>
    <row r="232" spans="1:195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</row>
    <row r="233" spans="1:195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</row>
    <row r="234" spans="1:195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  <c r="GE234" s="33"/>
      <c r="GF234" s="33"/>
      <c r="GG234" s="33"/>
      <c r="GH234" s="33"/>
      <c r="GI234" s="33"/>
      <c r="GJ234" s="33"/>
      <c r="GK234" s="33"/>
      <c r="GL234" s="33"/>
      <c r="GM234" s="33"/>
    </row>
    <row r="235" spans="1:195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  <c r="GB235" s="33"/>
      <c r="GC235" s="33"/>
      <c r="GD235" s="33"/>
      <c r="GE235" s="33"/>
      <c r="GF235" s="33"/>
      <c r="GG235" s="33"/>
      <c r="GH235" s="33"/>
      <c r="GI235" s="33"/>
      <c r="GJ235" s="33"/>
      <c r="GK235" s="33"/>
      <c r="GL235" s="33"/>
      <c r="GM235" s="33"/>
    </row>
    <row r="236" spans="1:195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</row>
    <row r="237" spans="1:195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  <c r="FV237" s="33"/>
      <c r="FW237" s="33"/>
      <c r="FX237" s="33"/>
      <c r="FY237" s="33"/>
      <c r="FZ237" s="33"/>
      <c r="GA237" s="33"/>
      <c r="GB237" s="33"/>
      <c r="GC237" s="33"/>
      <c r="GD237" s="33"/>
      <c r="GE237" s="33"/>
      <c r="GF237" s="33"/>
      <c r="GG237" s="33"/>
      <c r="GH237" s="33"/>
      <c r="GI237" s="33"/>
      <c r="GJ237" s="33"/>
      <c r="GK237" s="33"/>
      <c r="GL237" s="33"/>
      <c r="GM237" s="33"/>
    </row>
    <row r="238" spans="1:195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  <c r="FQ238" s="33"/>
      <c r="FR238" s="33"/>
      <c r="FS238" s="33"/>
      <c r="FT238" s="33"/>
      <c r="FU238" s="33"/>
      <c r="FV238" s="33"/>
      <c r="FW238" s="33"/>
      <c r="FX238" s="33"/>
      <c r="FY238" s="33"/>
      <c r="FZ238" s="33"/>
      <c r="GA238" s="33"/>
      <c r="GB238" s="33"/>
      <c r="GC238" s="33"/>
      <c r="GD238" s="33"/>
      <c r="GE238" s="33"/>
      <c r="GF238" s="33"/>
      <c r="GG238" s="33"/>
      <c r="GH238" s="33"/>
      <c r="GI238" s="33"/>
      <c r="GJ238" s="33"/>
      <c r="GK238" s="33"/>
      <c r="GL238" s="33"/>
      <c r="GM238" s="33"/>
    </row>
    <row r="239" spans="1:195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  <c r="FV239" s="33"/>
      <c r="FW239" s="33"/>
      <c r="FX239" s="33"/>
      <c r="FY239" s="33"/>
      <c r="FZ239" s="33"/>
      <c r="GA239" s="33"/>
      <c r="GB239" s="33"/>
      <c r="GC239" s="33"/>
      <c r="GD239" s="33"/>
      <c r="GE239" s="33"/>
      <c r="GF239" s="33"/>
      <c r="GG239" s="33"/>
      <c r="GH239" s="33"/>
      <c r="GI239" s="33"/>
      <c r="GJ239" s="33"/>
      <c r="GK239" s="33"/>
      <c r="GL239" s="33"/>
      <c r="GM239" s="33"/>
    </row>
    <row r="240" spans="1:195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  <c r="GD240" s="33"/>
      <c r="GE240" s="33"/>
      <c r="GF240" s="33"/>
      <c r="GG240" s="33"/>
      <c r="GH240" s="33"/>
      <c r="GI240" s="33"/>
      <c r="GJ240" s="33"/>
      <c r="GK240" s="33"/>
      <c r="GL240" s="33"/>
      <c r="GM240" s="33"/>
    </row>
    <row r="241" spans="1:195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  <c r="GB241" s="33"/>
      <c r="GC241" s="33"/>
      <c r="GD241" s="33"/>
      <c r="GE241" s="33"/>
      <c r="GF241" s="33"/>
      <c r="GG241" s="33"/>
      <c r="GH241" s="33"/>
      <c r="GI241" s="33"/>
      <c r="GJ241" s="33"/>
      <c r="GK241" s="33"/>
      <c r="GL241" s="33"/>
      <c r="GM241" s="33"/>
    </row>
    <row r="242" spans="1:195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  <c r="FQ242" s="33"/>
      <c r="FR242" s="33"/>
      <c r="FS242" s="33"/>
      <c r="FT242" s="33"/>
      <c r="FU242" s="33"/>
      <c r="FV242" s="33"/>
      <c r="FW242" s="33"/>
      <c r="FX242" s="33"/>
      <c r="FY242" s="33"/>
      <c r="FZ242" s="33"/>
      <c r="GA242" s="33"/>
      <c r="GB242" s="33"/>
      <c r="GC242" s="33"/>
      <c r="GD242" s="33"/>
      <c r="GE242" s="33"/>
      <c r="GF242" s="33"/>
      <c r="GG242" s="33"/>
      <c r="GH242" s="33"/>
      <c r="GI242" s="33"/>
      <c r="GJ242" s="33"/>
      <c r="GK242" s="33"/>
      <c r="GL242" s="33"/>
      <c r="GM242" s="33"/>
    </row>
    <row r="243" spans="1:195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  <c r="GB243" s="33"/>
      <c r="GC243" s="33"/>
      <c r="GD243" s="33"/>
      <c r="GE243" s="33"/>
      <c r="GF243" s="33"/>
      <c r="GG243" s="33"/>
      <c r="GH243" s="33"/>
      <c r="GI243" s="33"/>
      <c r="GJ243" s="33"/>
      <c r="GK243" s="33"/>
      <c r="GL243" s="33"/>
      <c r="GM243" s="33"/>
    </row>
    <row r="244" spans="1:195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  <c r="FQ244" s="33"/>
      <c r="FR244" s="33"/>
      <c r="FS244" s="33"/>
      <c r="FT244" s="33"/>
      <c r="FU244" s="33"/>
      <c r="FV244" s="33"/>
      <c r="FW244" s="33"/>
      <c r="FX244" s="33"/>
      <c r="FY244" s="33"/>
      <c r="FZ244" s="33"/>
      <c r="GA244" s="33"/>
      <c r="GB244" s="33"/>
      <c r="GC244" s="33"/>
      <c r="GD244" s="33"/>
      <c r="GE244" s="33"/>
      <c r="GF244" s="33"/>
      <c r="GG244" s="33"/>
      <c r="GH244" s="33"/>
      <c r="GI244" s="33"/>
      <c r="GJ244" s="33"/>
      <c r="GK244" s="33"/>
      <c r="GL244" s="33"/>
      <c r="GM244" s="33"/>
    </row>
    <row r="245" spans="1:195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  <c r="GE245" s="33"/>
      <c r="GF245" s="33"/>
      <c r="GG245" s="33"/>
      <c r="GH245" s="33"/>
      <c r="GI245" s="33"/>
      <c r="GJ245" s="33"/>
      <c r="GK245" s="33"/>
      <c r="GL245" s="33"/>
      <c r="GM245" s="33"/>
    </row>
    <row r="246" spans="1:195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  <c r="FQ246" s="33"/>
      <c r="FR246" s="33"/>
      <c r="FS246" s="33"/>
      <c r="FT246" s="33"/>
      <c r="FU246" s="33"/>
      <c r="FV246" s="33"/>
      <c r="FW246" s="33"/>
      <c r="FX246" s="33"/>
      <c r="FY246" s="33"/>
      <c r="FZ246" s="33"/>
      <c r="GA246" s="33"/>
      <c r="GB246" s="33"/>
      <c r="GC246" s="33"/>
      <c r="GD246" s="33"/>
      <c r="GE246" s="33"/>
      <c r="GF246" s="33"/>
      <c r="GG246" s="33"/>
      <c r="GH246" s="33"/>
      <c r="GI246" s="33"/>
      <c r="GJ246" s="33"/>
      <c r="GK246" s="33"/>
      <c r="GL246" s="33"/>
      <c r="GM246" s="33"/>
    </row>
    <row r="247" spans="1:195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  <c r="FZ247" s="33"/>
      <c r="GA247" s="33"/>
      <c r="GB247" s="33"/>
      <c r="GC247" s="33"/>
      <c r="GD247" s="33"/>
      <c r="GE247" s="33"/>
      <c r="GF247" s="33"/>
      <c r="GG247" s="33"/>
      <c r="GH247" s="33"/>
      <c r="GI247" s="33"/>
      <c r="GJ247" s="33"/>
      <c r="GK247" s="33"/>
      <c r="GL247" s="33"/>
      <c r="GM247" s="33"/>
    </row>
    <row r="248" spans="1:195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  <c r="FQ248" s="33"/>
      <c r="FR248" s="33"/>
      <c r="FS248" s="33"/>
      <c r="FT248" s="33"/>
      <c r="FU248" s="33"/>
      <c r="FV248" s="33"/>
      <c r="FW248" s="33"/>
      <c r="FX248" s="33"/>
      <c r="FY248" s="33"/>
      <c r="FZ248" s="33"/>
      <c r="GA248" s="33"/>
      <c r="GB248" s="33"/>
      <c r="GC248" s="33"/>
      <c r="GD248" s="33"/>
      <c r="GE248" s="33"/>
      <c r="GF248" s="33"/>
      <c r="GG248" s="33"/>
      <c r="GH248" s="33"/>
      <c r="GI248" s="33"/>
      <c r="GJ248" s="33"/>
      <c r="GK248" s="33"/>
      <c r="GL248" s="33"/>
      <c r="GM248" s="33"/>
    </row>
    <row r="249" spans="1:195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  <c r="FQ249" s="33"/>
      <c r="FR249" s="33"/>
      <c r="FS249" s="33"/>
      <c r="FT249" s="33"/>
      <c r="FU249" s="33"/>
      <c r="FV249" s="33"/>
      <c r="FW249" s="33"/>
      <c r="FX249" s="33"/>
      <c r="FY249" s="33"/>
      <c r="FZ249" s="33"/>
      <c r="GA249" s="33"/>
      <c r="GB249" s="33"/>
      <c r="GC249" s="33"/>
      <c r="GD249" s="33"/>
      <c r="GE249" s="33"/>
      <c r="GF249" s="33"/>
      <c r="GG249" s="33"/>
      <c r="GH249" s="33"/>
      <c r="GI249" s="33"/>
      <c r="GJ249" s="33"/>
      <c r="GK249" s="33"/>
      <c r="GL249" s="33"/>
      <c r="GM249" s="33"/>
    </row>
    <row r="250" spans="1:195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  <c r="FQ250" s="33"/>
      <c r="FR250" s="33"/>
      <c r="FS250" s="33"/>
      <c r="FT250" s="33"/>
      <c r="FU250" s="33"/>
      <c r="FV250" s="33"/>
      <c r="FW250" s="33"/>
      <c r="FX250" s="33"/>
      <c r="FY250" s="33"/>
      <c r="FZ250" s="33"/>
      <c r="GA250" s="33"/>
      <c r="GB250" s="33"/>
      <c r="GC250" s="33"/>
      <c r="GD250" s="33"/>
      <c r="GE250" s="33"/>
      <c r="GF250" s="33"/>
      <c r="GG250" s="33"/>
      <c r="GH250" s="33"/>
      <c r="GI250" s="33"/>
      <c r="GJ250" s="33"/>
      <c r="GK250" s="33"/>
      <c r="GL250" s="33"/>
      <c r="GM250" s="33"/>
    </row>
    <row r="251" spans="1:195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  <c r="FQ251" s="33"/>
      <c r="FR251" s="33"/>
      <c r="FS251" s="33"/>
      <c r="FT251" s="33"/>
      <c r="FU251" s="33"/>
      <c r="FV251" s="33"/>
      <c r="FW251" s="33"/>
      <c r="FX251" s="33"/>
      <c r="FY251" s="33"/>
      <c r="FZ251" s="33"/>
      <c r="GA251" s="33"/>
      <c r="GB251" s="33"/>
      <c r="GC251" s="33"/>
      <c r="GD251" s="33"/>
      <c r="GE251" s="33"/>
      <c r="GF251" s="33"/>
      <c r="GG251" s="33"/>
      <c r="GH251" s="33"/>
      <c r="GI251" s="33"/>
      <c r="GJ251" s="33"/>
      <c r="GK251" s="33"/>
      <c r="GL251" s="33"/>
      <c r="GM251" s="33"/>
    </row>
    <row r="252" spans="1:195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  <c r="FQ252" s="33"/>
      <c r="FR252" s="33"/>
      <c r="FS252" s="33"/>
      <c r="FT252" s="33"/>
      <c r="FU252" s="33"/>
      <c r="FV252" s="33"/>
      <c r="FW252" s="33"/>
      <c r="FX252" s="33"/>
      <c r="FY252" s="33"/>
      <c r="FZ252" s="33"/>
      <c r="GA252" s="33"/>
      <c r="GB252" s="33"/>
      <c r="GC252" s="33"/>
      <c r="GD252" s="33"/>
      <c r="GE252" s="33"/>
      <c r="GF252" s="33"/>
      <c r="GG252" s="33"/>
      <c r="GH252" s="33"/>
      <c r="GI252" s="33"/>
      <c r="GJ252" s="33"/>
      <c r="GK252" s="33"/>
      <c r="GL252" s="33"/>
      <c r="GM252" s="33"/>
    </row>
    <row r="253" spans="1:195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B253" s="33"/>
      <c r="GC253" s="33"/>
      <c r="GD253" s="33"/>
      <c r="GE253" s="33"/>
      <c r="GF253" s="33"/>
      <c r="GG253" s="33"/>
      <c r="GH253" s="33"/>
      <c r="GI253" s="33"/>
      <c r="GJ253" s="33"/>
      <c r="GK253" s="33"/>
      <c r="GL253" s="33"/>
      <c r="GM253" s="33"/>
    </row>
    <row r="254" spans="1:195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  <c r="GE254" s="33"/>
      <c r="GF254" s="33"/>
      <c r="GG254" s="33"/>
      <c r="GH254" s="33"/>
      <c r="GI254" s="33"/>
      <c r="GJ254" s="33"/>
      <c r="GK254" s="33"/>
      <c r="GL254" s="33"/>
      <c r="GM254" s="33"/>
    </row>
    <row r="255" spans="1:195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  <c r="GE255" s="33"/>
      <c r="GF255" s="33"/>
      <c r="GG255" s="33"/>
      <c r="GH255" s="33"/>
      <c r="GI255" s="33"/>
      <c r="GJ255" s="33"/>
      <c r="GK255" s="33"/>
      <c r="GL255" s="33"/>
      <c r="GM255" s="33"/>
    </row>
    <row r="256" spans="1:195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  <c r="GH256" s="33"/>
      <c r="GI256" s="33"/>
      <c r="GJ256" s="33"/>
      <c r="GK256" s="33"/>
      <c r="GL256" s="33"/>
      <c r="GM256" s="33"/>
    </row>
    <row r="257" spans="1:195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  <c r="GD257" s="33"/>
      <c r="GE257" s="33"/>
      <c r="GF257" s="33"/>
      <c r="GG257" s="33"/>
      <c r="GH257" s="33"/>
      <c r="GI257" s="33"/>
      <c r="GJ257" s="33"/>
      <c r="GK257" s="33"/>
      <c r="GL257" s="33"/>
      <c r="GM257" s="33"/>
    </row>
    <row r="258" spans="1:195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  <c r="GB258" s="33"/>
      <c r="GC258" s="33"/>
      <c r="GD258" s="33"/>
      <c r="GE258" s="33"/>
      <c r="GF258" s="33"/>
      <c r="GG258" s="33"/>
      <c r="GH258" s="33"/>
      <c r="GI258" s="33"/>
      <c r="GJ258" s="33"/>
      <c r="GK258" s="33"/>
      <c r="GL258" s="33"/>
      <c r="GM258" s="33"/>
    </row>
    <row r="259" spans="1:195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  <c r="GE259" s="33"/>
      <c r="GF259" s="33"/>
      <c r="GG259" s="33"/>
      <c r="GH259" s="33"/>
      <c r="GI259" s="33"/>
      <c r="GJ259" s="33"/>
      <c r="GK259" s="33"/>
      <c r="GL259" s="33"/>
      <c r="GM259" s="33"/>
    </row>
    <row r="260" spans="1:195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  <c r="FQ260" s="33"/>
      <c r="FR260" s="33"/>
      <c r="FS260" s="33"/>
      <c r="FT260" s="33"/>
      <c r="FU260" s="33"/>
      <c r="FV260" s="33"/>
      <c r="FW260" s="33"/>
      <c r="FX260" s="33"/>
      <c r="FY260" s="33"/>
      <c r="FZ260" s="33"/>
      <c r="GA260" s="33"/>
      <c r="GB260" s="33"/>
      <c r="GC260" s="33"/>
      <c r="GD260" s="33"/>
      <c r="GE260" s="33"/>
      <c r="GF260" s="33"/>
      <c r="GG260" s="33"/>
      <c r="GH260" s="33"/>
      <c r="GI260" s="33"/>
      <c r="GJ260" s="33"/>
      <c r="GK260" s="33"/>
      <c r="GL260" s="33"/>
      <c r="GM260" s="33"/>
    </row>
    <row r="261" spans="1:195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  <c r="FQ261" s="33"/>
      <c r="FR261" s="33"/>
      <c r="FS261" s="33"/>
      <c r="FT261" s="33"/>
      <c r="FU261" s="33"/>
      <c r="FV261" s="33"/>
      <c r="FW261" s="33"/>
      <c r="FX261" s="33"/>
      <c r="FY261" s="33"/>
      <c r="FZ261" s="33"/>
      <c r="GA261" s="33"/>
      <c r="GB261" s="33"/>
      <c r="GC261" s="33"/>
      <c r="GD261" s="33"/>
      <c r="GE261" s="33"/>
      <c r="GF261" s="33"/>
      <c r="GG261" s="33"/>
      <c r="GH261" s="33"/>
      <c r="GI261" s="33"/>
      <c r="GJ261" s="33"/>
      <c r="GK261" s="33"/>
      <c r="GL261" s="33"/>
      <c r="GM261" s="33"/>
    </row>
    <row r="262" spans="1:195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  <c r="FZ262" s="33"/>
      <c r="GA262" s="33"/>
      <c r="GB262" s="33"/>
      <c r="GC262" s="33"/>
      <c r="GD262" s="33"/>
      <c r="GE262" s="33"/>
      <c r="GF262" s="33"/>
      <c r="GG262" s="33"/>
      <c r="GH262" s="33"/>
      <c r="GI262" s="33"/>
      <c r="GJ262" s="33"/>
      <c r="GK262" s="33"/>
      <c r="GL262" s="33"/>
      <c r="GM262" s="33"/>
    </row>
    <row r="263" spans="1:195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  <c r="FV263" s="33"/>
      <c r="FW263" s="33"/>
      <c r="FX263" s="33"/>
      <c r="FY263" s="33"/>
      <c r="FZ263" s="33"/>
      <c r="GA263" s="33"/>
      <c r="GB263" s="33"/>
      <c r="GC263" s="33"/>
      <c r="GD263" s="33"/>
      <c r="GE263" s="33"/>
      <c r="GF263" s="33"/>
      <c r="GG263" s="33"/>
      <c r="GH263" s="33"/>
      <c r="GI263" s="33"/>
      <c r="GJ263" s="33"/>
      <c r="GK263" s="33"/>
      <c r="GL263" s="33"/>
      <c r="GM263" s="33"/>
    </row>
    <row r="264" spans="1:195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3"/>
      <c r="GE264" s="33"/>
      <c r="GF264" s="33"/>
      <c r="GG264" s="33"/>
      <c r="GH264" s="33"/>
      <c r="GI264" s="33"/>
      <c r="GJ264" s="33"/>
      <c r="GK264" s="33"/>
      <c r="GL264" s="33"/>
      <c r="GM264" s="33"/>
    </row>
    <row r="265" spans="1:195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3"/>
      <c r="GE265" s="33"/>
      <c r="GF265" s="33"/>
      <c r="GG265" s="33"/>
      <c r="GH265" s="33"/>
      <c r="GI265" s="33"/>
      <c r="GJ265" s="33"/>
      <c r="GK265" s="33"/>
      <c r="GL265" s="33"/>
      <c r="GM265" s="33"/>
    </row>
    <row r="266" spans="1:195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3"/>
      <c r="GE266" s="33"/>
      <c r="GF266" s="33"/>
      <c r="GG266" s="33"/>
      <c r="GH266" s="33"/>
      <c r="GI266" s="33"/>
      <c r="GJ266" s="33"/>
      <c r="GK266" s="33"/>
      <c r="GL266" s="33"/>
      <c r="GM266" s="33"/>
    </row>
    <row r="267" spans="1:195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3"/>
      <c r="GE267" s="33"/>
      <c r="GF267" s="33"/>
      <c r="GG267" s="33"/>
      <c r="GH267" s="33"/>
      <c r="GI267" s="33"/>
      <c r="GJ267" s="33"/>
      <c r="GK267" s="33"/>
      <c r="GL267" s="33"/>
      <c r="GM267" s="33"/>
    </row>
    <row r="268" spans="1:195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3"/>
      <c r="GE268" s="33"/>
      <c r="GF268" s="33"/>
      <c r="GG268" s="33"/>
      <c r="GH268" s="33"/>
      <c r="GI268" s="33"/>
      <c r="GJ268" s="33"/>
      <c r="GK268" s="33"/>
      <c r="GL268" s="33"/>
      <c r="GM268" s="33"/>
    </row>
    <row r="269" spans="1:195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3"/>
      <c r="GE269" s="33"/>
      <c r="GF269" s="33"/>
      <c r="GG269" s="33"/>
      <c r="GH269" s="33"/>
      <c r="GI269" s="33"/>
      <c r="GJ269" s="33"/>
      <c r="GK269" s="33"/>
      <c r="GL269" s="33"/>
      <c r="GM269" s="33"/>
    </row>
    <row r="270" spans="1:195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  <c r="FP270" s="33"/>
      <c r="FQ270" s="33"/>
      <c r="FR270" s="33"/>
      <c r="FS270" s="33"/>
      <c r="FT270" s="33"/>
      <c r="FU270" s="33"/>
      <c r="FV270" s="33"/>
      <c r="FW270" s="33"/>
      <c r="FX270" s="33"/>
      <c r="FY270" s="33"/>
      <c r="FZ270" s="33"/>
      <c r="GA270" s="33"/>
      <c r="GB270" s="33"/>
      <c r="GC270" s="33"/>
      <c r="GD270" s="33"/>
      <c r="GE270" s="33"/>
      <c r="GF270" s="33"/>
      <c r="GG270" s="33"/>
      <c r="GH270" s="33"/>
      <c r="GI270" s="33"/>
      <c r="GJ270" s="33"/>
      <c r="GK270" s="33"/>
      <c r="GL270" s="33"/>
      <c r="GM270" s="33"/>
    </row>
    <row r="271" spans="1:195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  <c r="FM271" s="33"/>
      <c r="FN271" s="33"/>
      <c r="FO271" s="33"/>
      <c r="FP271" s="33"/>
      <c r="FQ271" s="33"/>
      <c r="FR271" s="33"/>
      <c r="FS271" s="33"/>
      <c r="FT271" s="33"/>
      <c r="FU271" s="33"/>
      <c r="FV271" s="33"/>
      <c r="FW271" s="33"/>
      <c r="FX271" s="33"/>
      <c r="FY271" s="33"/>
      <c r="FZ271" s="33"/>
      <c r="GA271" s="33"/>
      <c r="GB271" s="33"/>
      <c r="GC271" s="33"/>
      <c r="GD271" s="33"/>
      <c r="GE271" s="33"/>
      <c r="GF271" s="33"/>
      <c r="GG271" s="33"/>
      <c r="GH271" s="33"/>
      <c r="GI271" s="33"/>
      <c r="GJ271" s="33"/>
      <c r="GK271" s="33"/>
      <c r="GL271" s="33"/>
      <c r="GM271" s="33"/>
    </row>
    <row r="272" spans="1:195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  <c r="FM272" s="33"/>
      <c r="FN272" s="33"/>
      <c r="FO272" s="33"/>
      <c r="FP272" s="33"/>
      <c r="FQ272" s="33"/>
      <c r="FR272" s="33"/>
      <c r="FS272" s="33"/>
      <c r="FT272" s="33"/>
      <c r="FU272" s="33"/>
      <c r="FV272" s="33"/>
      <c r="FW272" s="33"/>
      <c r="FX272" s="33"/>
      <c r="FY272" s="33"/>
      <c r="FZ272" s="33"/>
      <c r="GA272" s="33"/>
      <c r="GB272" s="33"/>
      <c r="GC272" s="33"/>
      <c r="GD272" s="33"/>
      <c r="GE272" s="33"/>
      <c r="GF272" s="33"/>
      <c r="GG272" s="33"/>
      <c r="GH272" s="33"/>
      <c r="GI272" s="33"/>
      <c r="GJ272" s="33"/>
      <c r="GK272" s="33"/>
      <c r="GL272" s="33"/>
      <c r="GM272" s="33"/>
    </row>
    <row r="273" spans="1:195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  <c r="FP273" s="33"/>
      <c r="FQ273" s="33"/>
      <c r="FR273" s="33"/>
      <c r="FS273" s="33"/>
      <c r="FT273" s="33"/>
      <c r="FU273" s="33"/>
      <c r="FV273" s="33"/>
      <c r="FW273" s="33"/>
      <c r="FX273" s="33"/>
      <c r="FY273" s="33"/>
      <c r="FZ273" s="33"/>
      <c r="GA273" s="33"/>
      <c r="GB273" s="33"/>
      <c r="GC273" s="33"/>
      <c r="GD273" s="33"/>
      <c r="GE273" s="33"/>
      <c r="GF273" s="33"/>
      <c r="GG273" s="33"/>
      <c r="GH273" s="33"/>
      <c r="GI273" s="33"/>
      <c r="GJ273" s="33"/>
      <c r="GK273" s="33"/>
      <c r="GL273" s="33"/>
      <c r="GM273" s="33"/>
    </row>
    <row r="274" spans="1:195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  <c r="FP274" s="33"/>
      <c r="FQ274" s="33"/>
      <c r="FR274" s="33"/>
      <c r="FS274" s="33"/>
      <c r="FT274" s="33"/>
      <c r="FU274" s="33"/>
      <c r="FV274" s="33"/>
      <c r="FW274" s="33"/>
      <c r="FX274" s="33"/>
      <c r="FY274" s="33"/>
      <c r="FZ274" s="33"/>
      <c r="GA274" s="33"/>
      <c r="GB274" s="33"/>
      <c r="GC274" s="33"/>
      <c r="GD274" s="33"/>
      <c r="GE274" s="33"/>
      <c r="GF274" s="33"/>
      <c r="GG274" s="33"/>
      <c r="GH274" s="33"/>
      <c r="GI274" s="33"/>
      <c r="GJ274" s="33"/>
      <c r="GK274" s="33"/>
      <c r="GL274" s="33"/>
      <c r="GM274" s="33"/>
    </row>
    <row r="275" spans="1:195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3"/>
      <c r="FO275" s="33"/>
      <c r="FP275" s="33"/>
      <c r="FQ275" s="33"/>
      <c r="FR275" s="33"/>
      <c r="FS275" s="33"/>
      <c r="FT275" s="33"/>
      <c r="FU275" s="33"/>
      <c r="FV275" s="33"/>
      <c r="FW275" s="33"/>
      <c r="FX275" s="33"/>
      <c r="FY275" s="33"/>
      <c r="FZ275" s="33"/>
      <c r="GA275" s="33"/>
      <c r="GB275" s="33"/>
      <c r="GC275" s="33"/>
      <c r="GD275" s="33"/>
      <c r="GE275" s="33"/>
      <c r="GF275" s="33"/>
      <c r="GG275" s="33"/>
      <c r="GH275" s="33"/>
      <c r="GI275" s="33"/>
      <c r="GJ275" s="33"/>
      <c r="GK275" s="33"/>
      <c r="GL275" s="33"/>
      <c r="GM275" s="33"/>
    </row>
    <row r="276" spans="1:195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  <c r="FZ276" s="33"/>
      <c r="GA276" s="33"/>
      <c r="GB276" s="33"/>
      <c r="GC276" s="33"/>
      <c r="GD276" s="33"/>
      <c r="GE276" s="33"/>
      <c r="GF276" s="33"/>
      <c r="GG276" s="33"/>
      <c r="GH276" s="33"/>
      <c r="GI276" s="33"/>
      <c r="GJ276" s="33"/>
      <c r="GK276" s="33"/>
      <c r="GL276" s="33"/>
      <c r="GM276" s="33"/>
    </row>
    <row r="277" spans="1:195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  <c r="FM277" s="33"/>
      <c r="FN277" s="33"/>
      <c r="FO277" s="33"/>
      <c r="FP277" s="33"/>
      <c r="FQ277" s="33"/>
      <c r="FR277" s="33"/>
      <c r="FS277" s="33"/>
      <c r="FT277" s="33"/>
      <c r="FU277" s="33"/>
      <c r="FV277" s="33"/>
      <c r="FW277" s="33"/>
      <c r="FX277" s="33"/>
      <c r="FY277" s="33"/>
      <c r="FZ277" s="33"/>
      <c r="GA277" s="33"/>
      <c r="GB277" s="33"/>
      <c r="GC277" s="33"/>
      <c r="GD277" s="33"/>
      <c r="GE277" s="33"/>
      <c r="GF277" s="33"/>
      <c r="GG277" s="33"/>
      <c r="GH277" s="33"/>
      <c r="GI277" s="33"/>
      <c r="GJ277" s="33"/>
      <c r="GK277" s="33"/>
      <c r="GL277" s="33"/>
      <c r="GM277" s="33"/>
    </row>
    <row r="278" spans="1:195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  <c r="FZ278" s="33"/>
      <c r="GA278" s="33"/>
      <c r="GB278" s="33"/>
      <c r="GC278" s="33"/>
      <c r="GD278" s="33"/>
      <c r="GE278" s="33"/>
      <c r="GF278" s="33"/>
      <c r="GG278" s="33"/>
      <c r="GH278" s="33"/>
      <c r="GI278" s="33"/>
      <c r="GJ278" s="33"/>
      <c r="GK278" s="33"/>
      <c r="GL278" s="33"/>
      <c r="GM278" s="33"/>
    </row>
    <row r="279" spans="1:195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  <c r="FZ279" s="33"/>
      <c r="GA279" s="33"/>
      <c r="GB279" s="33"/>
      <c r="GC279" s="33"/>
      <c r="GD279" s="33"/>
      <c r="GE279" s="33"/>
      <c r="GF279" s="33"/>
      <c r="GG279" s="33"/>
      <c r="GH279" s="33"/>
      <c r="GI279" s="33"/>
      <c r="GJ279" s="33"/>
      <c r="GK279" s="33"/>
      <c r="GL279" s="33"/>
      <c r="GM279" s="33"/>
    </row>
    <row r="280" spans="1:195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  <c r="FV280" s="33"/>
      <c r="FW280" s="33"/>
      <c r="FX280" s="33"/>
      <c r="FY280" s="33"/>
      <c r="FZ280" s="33"/>
      <c r="GA280" s="33"/>
      <c r="GB280" s="33"/>
      <c r="GC280" s="33"/>
      <c r="GD280" s="33"/>
      <c r="GE280" s="33"/>
      <c r="GF280" s="33"/>
      <c r="GG280" s="33"/>
      <c r="GH280" s="33"/>
      <c r="GI280" s="33"/>
      <c r="GJ280" s="33"/>
      <c r="GK280" s="33"/>
      <c r="GL280" s="33"/>
      <c r="GM280" s="33"/>
    </row>
    <row r="281" spans="1:195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  <c r="FP281" s="33"/>
      <c r="FQ281" s="33"/>
      <c r="FR281" s="33"/>
      <c r="FS281" s="33"/>
      <c r="FT281" s="33"/>
      <c r="FU281" s="33"/>
      <c r="FV281" s="33"/>
      <c r="FW281" s="33"/>
      <c r="FX281" s="33"/>
      <c r="FY281" s="33"/>
      <c r="FZ281" s="33"/>
      <c r="GA281" s="33"/>
      <c r="GB281" s="33"/>
      <c r="GC281" s="33"/>
      <c r="GD281" s="33"/>
      <c r="GE281" s="33"/>
      <c r="GF281" s="33"/>
      <c r="GG281" s="33"/>
      <c r="GH281" s="33"/>
      <c r="GI281" s="33"/>
      <c r="GJ281" s="33"/>
      <c r="GK281" s="33"/>
      <c r="GL281" s="33"/>
      <c r="GM281" s="33"/>
    </row>
    <row r="282" spans="1:195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  <c r="FP282" s="33"/>
      <c r="FQ282" s="33"/>
      <c r="FR282" s="33"/>
      <c r="FS282" s="33"/>
      <c r="FT282" s="33"/>
      <c r="FU282" s="33"/>
      <c r="FV282" s="33"/>
      <c r="FW282" s="33"/>
      <c r="FX282" s="33"/>
      <c r="FY282" s="33"/>
      <c r="FZ282" s="33"/>
      <c r="GA282" s="33"/>
      <c r="GB282" s="33"/>
      <c r="GC282" s="33"/>
      <c r="GD282" s="33"/>
      <c r="GE282" s="33"/>
      <c r="GF282" s="33"/>
      <c r="GG282" s="33"/>
      <c r="GH282" s="33"/>
      <c r="GI282" s="33"/>
      <c r="GJ282" s="33"/>
      <c r="GK282" s="33"/>
      <c r="GL282" s="33"/>
      <c r="GM282" s="33"/>
    </row>
    <row r="283" spans="1:195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  <c r="FV283" s="33"/>
      <c r="FW283" s="33"/>
      <c r="FX283" s="33"/>
      <c r="FY283" s="33"/>
      <c r="FZ283" s="33"/>
      <c r="GA283" s="33"/>
      <c r="GB283" s="33"/>
      <c r="GC283" s="33"/>
      <c r="GD283" s="33"/>
      <c r="GE283" s="33"/>
      <c r="GF283" s="33"/>
      <c r="GG283" s="33"/>
      <c r="GH283" s="33"/>
      <c r="GI283" s="33"/>
      <c r="GJ283" s="33"/>
      <c r="GK283" s="33"/>
      <c r="GL283" s="33"/>
      <c r="GM283" s="33"/>
    </row>
    <row r="284" spans="1:195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  <c r="FP284" s="33"/>
      <c r="FQ284" s="33"/>
      <c r="FR284" s="33"/>
      <c r="FS284" s="33"/>
      <c r="FT284" s="33"/>
      <c r="FU284" s="33"/>
      <c r="FV284" s="33"/>
      <c r="FW284" s="33"/>
      <c r="FX284" s="33"/>
      <c r="FY284" s="33"/>
      <c r="FZ284" s="33"/>
      <c r="GA284" s="33"/>
      <c r="GB284" s="33"/>
      <c r="GC284" s="33"/>
      <c r="GD284" s="33"/>
      <c r="GE284" s="33"/>
      <c r="GF284" s="33"/>
      <c r="GG284" s="33"/>
      <c r="GH284" s="33"/>
      <c r="GI284" s="33"/>
      <c r="GJ284" s="33"/>
      <c r="GK284" s="33"/>
      <c r="GL284" s="33"/>
      <c r="GM284" s="33"/>
    </row>
    <row r="285" spans="1:195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  <c r="FZ285" s="33"/>
      <c r="GA285" s="33"/>
      <c r="GB285" s="33"/>
      <c r="GC285" s="33"/>
      <c r="GD285" s="33"/>
      <c r="GE285" s="33"/>
      <c r="GF285" s="33"/>
      <c r="GG285" s="33"/>
      <c r="GH285" s="33"/>
      <c r="GI285" s="33"/>
      <c r="GJ285" s="33"/>
      <c r="GK285" s="33"/>
      <c r="GL285" s="33"/>
      <c r="GM285" s="33"/>
    </row>
    <row r="286" spans="1:195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  <c r="FV286" s="33"/>
      <c r="FW286" s="33"/>
      <c r="FX286" s="33"/>
      <c r="FY286" s="33"/>
      <c r="FZ286" s="33"/>
      <c r="GA286" s="33"/>
      <c r="GB286" s="33"/>
      <c r="GC286" s="33"/>
      <c r="GD286" s="33"/>
      <c r="GE286" s="33"/>
      <c r="GF286" s="33"/>
      <c r="GG286" s="33"/>
      <c r="GH286" s="33"/>
      <c r="GI286" s="33"/>
      <c r="GJ286" s="33"/>
      <c r="GK286" s="33"/>
      <c r="GL286" s="33"/>
      <c r="GM286" s="33"/>
    </row>
    <row r="287" spans="1:195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  <c r="FV287" s="33"/>
      <c r="FW287" s="33"/>
      <c r="FX287" s="33"/>
      <c r="FY287" s="33"/>
      <c r="FZ287" s="33"/>
      <c r="GA287" s="33"/>
      <c r="GB287" s="33"/>
      <c r="GC287" s="33"/>
      <c r="GD287" s="33"/>
      <c r="GE287" s="33"/>
      <c r="GF287" s="33"/>
      <c r="GG287" s="33"/>
      <c r="GH287" s="33"/>
      <c r="GI287" s="33"/>
      <c r="GJ287" s="33"/>
      <c r="GK287" s="33"/>
      <c r="GL287" s="33"/>
      <c r="GM287" s="33"/>
    </row>
    <row r="288" spans="1:195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  <c r="FV288" s="33"/>
      <c r="FW288" s="33"/>
      <c r="FX288" s="33"/>
      <c r="FY288" s="33"/>
      <c r="FZ288" s="33"/>
      <c r="GA288" s="33"/>
      <c r="GB288" s="33"/>
      <c r="GC288" s="33"/>
      <c r="GD288" s="33"/>
      <c r="GE288" s="33"/>
      <c r="GF288" s="33"/>
      <c r="GG288" s="33"/>
      <c r="GH288" s="33"/>
      <c r="GI288" s="33"/>
      <c r="GJ288" s="33"/>
      <c r="GK288" s="33"/>
      <c r="GL288" s="33"/>
      <c r="GM288" s="33"/>
    </row>
    <row r="289" spans="1:195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  <c r="FP289" s="33"/>
      <c r="FQ289" s="33"/>
      <c r="FR289" s="33"/>
      <c r="FS289" s="33"/>
      <c r="FT289" s="33"/>
      <c r="FU289" s="33"/>
      <c r="FV289" s="33"/>
      <c r="FW289" s="33"/>
      <c r="FX289" s="33"/>
      <c r="FY289" s="33"/>
      <c r="FZ289" s="33"/>
      <c r="GA289" s="33"/>
      <c r="GB289" s="33"/>
      <c r="GC289" s="33"/>
      <c r="GD289" s="33"/>
      <c r="GE289" s="33"/>
      <c r="GF289" s="33"/>
      <c r="GG289" s="33"/>
      <c r="GH289" s="33"/>
      <c r="GI289" s="33"/>
      <c r="GJ289" s="33"/>
      <c r="GK289" s="33"/>
      <c r="GL289" s="33"/>
      <c r="GM289" s="33"/>
    </row>
    <row r="290" spans="1:195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  <c r="FM290" s="33"/>
      <c r="FN290" s="33"/>
      <c r="FO290" s="33"/>
      <c r="FP290" s="33"/>
      <c r="FQ290" s="33"/>
      <c r="FR290" s="33"/>
      <c r="FS290" s="33"/>
      <c r="FT290" s="33"/>
      <c r="FU290" s="33"/>
      <c r="FV290" s="33"/>
      <c r="FW290" s="33"/>
      <c r="FX290" s="33"/>
      <c r="FY290" s="33"/>
      <c r="FZ290" s="33"/>
      <c r="GA290" s="33"/>
      <c r="GB290" s="33"/>
      <c r="GC290" s="33"/>
      <c r="GD290" s="33"/>
      <c r="GE290" s="33"/>
      <c r="GF290" s="33"/>
      <c r="GG290" s="33"/>
      <c r="GH290" s="33"/>
      <c r="GI290" s="33"/>
      <c r="GJ290" s="33"/>
      <c r="GK290" s="33"/>
      <c r="GL290" s="33"/>
      <c r="GM290" s="33"/>
    </row>
    <row r="291" spans="1:195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  <c r="FP291" s="33"/>
      <c r="FQ291" s="33"/>
      <c r="FR291" s="33"/>
      <c r="FS291" s="33"/>
      <c r="FT291" s="33"/>
      <c r="FU291" s="33"/>
      <c r="FV291" s="33"/>
      <c r="FW291" s="33"/>
      <c r="FX291" s="33"/>
      <c r="FY291" s="33"/>
      <c r="FZ291" s="33"/>
      <c r="GA291" s="33"/>
      <c r="GB291" s="33"/>
      <c r="GC291" s="33"/>
      <c r="GD291" s="33"/>
      <c r="GE291" s="33"/>
      <c r="GF291" s="33"/>
      <c r="GG291" s="33"/>
      <c r="GH291" s="33"/>
      <c r="GI291" s="33"/>
      <c r="GJ291" s="33"/>
      <c r="GK291" s="33"/>
      <c r="GL291" s="33"/>
      <c r="GM291" s="33"/>
    </row>
    <row r="292" spans="1:195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  <c r="FP292" s="33"/>
      <c r="FQ292" s="33"/>
      <c r="FR292" s="33"/>
      <c r="FS292" s="33"/>
      <c r="FT292" s="33"/>
      <c r="FU292" s="33"/>
      <c r="FV292" s="33"/>
      <c r="FW292" s="33"/>
      <c r="FX292" s="33"/>
      <c r="FY292" s="33"/>
      <c r="FZ292" s="33"/>
      <c r="GA292" s="33"/>
      <c r="GB292" s="33"/>
      <c r="GC292" s="33"/>
      <c r="GD292" s="33"/>
      <c r="GE292" s="33"/>
      <c r="GF292" s="33"/>
      <c r="GG292" s="33"/>
      <c r="GH292" s="33"/>
      <c r="GI292" s="33"/>
      <c r="GJ292" s="33"/>
      <c r="GK292" s="33"/>
      <c r="GL292" s="33"/>
      <c r="GM292" s="33"/>
    </row>
    <row r="293" spans="1:195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  <c r="FM293" s="33"/>
      <c r="FN293" s="33"/>
      <c r="FO293" s="33"/>
      <c r="FP293" s="33"/>
      <c r="FQ293" s="33"/>
      <c r="FR293" s="33"/>
      <c r="FS293" s="33"/>
      <c r="FT293" s="33"/>
      <c r="FU293" s="33"/>
      <c r="FV293" s="33"/>
      <c r="FW293" s="33"/>
      <c r="FX293" s="33"/>
      <c r="FY293" s="33"/>
      <c r="FZ293" s="33"/>
      <c r="GA293" s="33"/>
      <c r="GB293" s="33"/>
      <c r="GC293" s="33"/>
      <c r="GD293" s="33"/>
      <c r="GE293" s="33"/>
      <c r="GF293" s="33"/>
      <c r="GG293" s="33"/>
      <c r="GH293" s="33"/>
      <c r="GI293" s="33"/>
      <c r="GJ293" s="33"/>
      <c r="GK293" s="33"/>
      <c r="GL293" s="33"/>
      <c r="GM293" s="33"/>
    </row>
    <row r="294" spans="1:195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  <c r="FV294" s="33"/>
      <c r="FW294" s="33"/>
      <c r="FX294" s="33"/>
      <c r="FY294" s="33"/>
      <c r="FZ294" s="33"/>
      <c r="GA294" s="33"/>
      <c r="GB294" s="33"/>
      <c r="GC294" s="33"/>
      <c r="GD294" s="33"/>
      <c r="GE294" s="33"/>
      <c r="GF294" s="33"/>
      <c r="GG294" s="33"/>
      <c r="GH294" s="33"/>
      <c r="GI294" s="33"/>
      <c r="GJ294" s="33"/>
      <c r="GK294" s="33"/>
      <c r="GL294" s="33"/>
      <c r="GM294" s="33"/>
    </row>
    <row r="295" spans="1:195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  <c r="FV295" s="33"/>
      <c r="FW295" s="33"/>
      <c r="FX295" s="33"/>
      <c r="FY295" s="33"/>
      <c r="FZ295" s="33"/>
      <c r="GA295" s="33"/>
      <c r="GB295" s="33"/>
      <c r="GC295" s="33"/>
      <c r="GD295" s="33"/>
      <c r="GE295" s="33"/>
      <c r="GF295" s="33"/>
      <c r="GG295" s="33"/>
      <c r="GH295" s="33"/>
      <c r="GI295" s="33"/>
      <c r="GJ295" s="33"/>
      <c r="GK295" s="33"/>
      <c r="GL295" s="33"/>
      <c r="GM295" s="33"/>
    </row>
    <row r="296" spans="1:195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  <c r="DT296" s="33"/>
      <c r="DU296" s="33"/>
      <c r="DV296" s="33"/>
      <c r="DW296" s="33"/>
      <c r="DX296" s="33"/>
      <c r="DY296" s="33"/>
      <c r="DZ296" s="33"/>
      <c r="EA296" s="33"/>
      <c r="EB296" s="33"/>
      <c r="EC296" s="33"/>
      <c r="ED296" s="33"/>
      <c r="EE296" s="33"/>
      <c r="EF296" s="33"/>
      <c r="EG296" s="33"/>
      <c r="EH296" s="33"/>
      <c r="EI296" s="33"/>
      <c r="EJ296" s="33"/>
      <c r="EK296" s="33"/>
      <c r="EL296" s="33"/>
      <c r="EM296" s="33"/>
      <c r="EN296" s="33"/>
      <c r="EO296" s="33"/>
      <c r="EP296" s="33"/>
      <c r="EQ296" s="33"/>
      <c r="ER296" s="33"/>
      <c r="ES296" s="33"/>
      <c r="ET296" s="33"/>
      <c r="EU296" s="33"/>
      <c r="EV296" s="33"/>
      <c r="EW296" s="33"/>
      <c r="EX296" s="33"/>
      <c r="EY296" s="33"/>
      <c r="EZ296" s="33"/>
      <c r="FA296" s="33"/>
      <c r="FB296" s="33"/>
      <c r="FC296" s="33"/>
      <c r="FD296" s="33"/>
      <c r="FE296" s="33"/>
      <c r="FF296" s="33"/>
      <c r="FG296" s="33"/>
      <c r="FH296" s="33"/>
      <c r="FI296" s="33"/>
      <c r="FJ296" s="33"/>
      <c r="FK296" s="33"/>
      <c r="FL296" s="33"/>
      <c r="FM296" s="33"/>
      <c r="FN296" s="33"/>
      <c r="FO296" s="33"/>
      <c r="FP296" s="33"/>
      <c r="FQ296" s="33"/>
      <c r="FR296" s="33"/>
      <c r="FS296" s="33"/>
      <c r="FT296" s="33"/>
      <c r="FU296" s="33"/>
      <c r="FV296" s="33"/>
      <c r="FW296" s="33"/>
      <c r="FX296" s="33"/>
      <c r="FY296" s="33"/>
      <c r="FZ296" s="33"/>
      <c r="GA296" s="33"/>
      <c r="GB296" s="33"/>
      <c r="GC296" s="33"/>
      <c r="GD296" s="33"/>
      <c r="GE296" s="33"/>
      <c r="GF296" s="33"/>
      <c r="GG296" s="33"/>
      <c r="GH296" s="33"/>
      <c r="GI296" s="33"/>
      <c r="GJ296" s="33"/>
      <c r="GK296" s="33"/>
      <c r="GL296" s="33"/>
      <c r="GM296" s="33"/>
    </row>
    <row r="297" spans="1:195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  <c r="DT297" s="33"/>
      <c r="DU297" s="33"/>
      <c r="DV297" s="33"/>
      <c r="DW297" s="33"/>
      <c r="DX297" s="33"/>
      <c r="DY297" s="33"/>
      <c r="DZ297" s="33"/>
      <c r="EA297" s="33"/>
      <c r="EB297" s="33"/>
      <c r="EC297" s="33"/>
      <c r="ED297" s="33"/>
      <c r="EE297" s="33"/>
      <c r="EF297" s="33"/>
      <c r="EG297" s="33"/>
      <c r="EH297" s="33"/>
      <c r="EI297" s="33"/>
      <c r="EJ297" s="33"/>
      <c r="EK297" s="33"/>
      <c r="EL297" s="33"/>
      <c r="EM297" s="33"/>
      <c r="EN297" s="33"/>
      <c r="EO297" s="33"/>
      <c r="EP297" s="33"/>
      <c r="EQ297" s="33"/>
      <c r="ER297" s="33"/>
      <c r="ES297" s="33"/>
      <c r="ET297" s="33"/>
      <c r="EU297" s="33"/>
      <c r="EV297" s="33"/>
      <c r="EW297" s="33"/>
      <c r="EX297" s="33"/>
      <c r="EY297" s="33"/>
      <c r="EZ297" s="33"/>
      <c r="FA297" s="33"/>
      <c r="FB297" s="33"/>
      <c r="FC297" s="33"/>
      <c r="FD297" s="33"/>
      <c r="FE297" s="33"/>
      <c r="FF297" s="33"/>
      <c r="FG297" s="33"/>
      <c r="FH297" s="33"/>
      <c r="FI297" s="33"/>
      <c r="FJ297" s="33"/>
      <c r="FK297" s="33"/>
      <c r="FL297" s="33"/>
      <c r="FM297" s="33"/>
      <c r="FN297" s="33"/>
      <c r="FO297" s="33"/>
      <c r="FP297" s="33"/>
      <c r="FQ297" s="33"/>
      <c r="FR297" s="33"/>
      <c r="FS297" s="33"/>
      <c r="FT297" s="33"/>
      <c r="FU297" s="33"/>
      <c r="FV297" s="33"/>
      <c r="FW297" s="33"/>
      <c r="FX297" s="33"/>
      <c r="FY297" s="33"/>
      <c r="FZ297" s="33"/>
      <c r="GA297" s="33"/>
      <c r="GB297" s="33"/>
      <c r="GC297" s="33"/>
      <c r="GD297" s="33"/>
      <c r="GE297" s="33"/>
      <c r="GF297" s="33"/>
      <c r="GG297" s="33"/>
      <c r="GH297" s="33"/>
      <c r="GI297" s="33"/>
      <c r="GJ297" s="33"/>
      <c r="GK297" s="33"/>
      <c r="GL297" s="33"/>
      <c r="GM297" s="33"/>
    </row>
    <row r="298" spans="1:195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  <c r="DF298" s="33"/>
      <c r="DG298" s="33"/>
      <c r="DH298" s="33"/>
      <c r="DI298" s="33"/>
      <c r="DJ298" s="33"/>
      <c r="DK298" s="33"/>
      <c r="DL298" s="33"/>
      <c r="DM298" s="33"/>
      <c r="DN298" s="33"/>
      <c r="DO298" s="33"/>
      <c r="DP298" s="33"/>
      <c r="DQ298" s="33"/>
      <c r="DR298" s="33"/>
      <c r="DS298" s="33"/>
      <c r="DT298" s="33"/>
      <c r="DU298" s="33"/>
      <c r="DV298" s="33"/>
      <c r="DW298" s="33"/>
      <c r="DX298" s="33"/>
      <c r="DY298" s="33"/>
      <c r="DZ298" s="33"/>
      <c r="EA298" s="33"/>
      <c r="EB298" s="33"/>
      <c r="EC298" s="33"/>
      <c r="ED298" s="33"/>
      <c r="EE298" s="33"/>
      <c r="EF298" s="33"/>
      <c r="EG298" s="33"/>
      <c r="EH298" s="33"/>
      <c r="EI298" s="33"/>
      <c r="EJ298" s="33"/>
      <c r="EK298" s="33"/>
      <c r="EL298" s="33"/>
      <c r="EM298" s="33"/>
      <c r="EN298" s="33"/>
      <c r="EO298" s="33"/>
      <c r="EP298" s="33"/>
      <c r="EQ298" s="33"/>
      <c r="ER298" s="33"/>
      <c r="ES298" s="33"/>
      <c r="ET298" s="33"/>
      <c r="EU298" s="33"/>
      <c r="EV298" s="33"/>
      <c r="EW298" s="33"/>
      <c r="EX298" s="33"/>
      <c r="EY298" s="33"/>
      <c r="EZ298" s="33"/>
      <c r="FA298" s="33"/>
      <c r="FB298" s="33"/>
      <c r="FC298" s="33"/>
      <c r="FD298" s="33"/>
      <c r="FE298" s="33"/>
      <c r="FF298" s="33"/>
      <c r="FG298" s="33"/>
      <c r="FH298" s="33"/>
      <c r="FI298" s="33"/>
      <c r="FJ298" s="33"/>
      <c r="FK298" s="33"/>
      <c r="FL298" s="33"/>
      <c r="FM298" s="33"/>
      <c r="FN298" s="33"/>
      <c r="FO298" s="33"/>
      <c r="FP298" s="33"/>
      <c r="FQ298" s="33"/>
      <c r="FR298" s="33"/>
      <c r="FS298" s="33"/>
      <c r="FT298" s="33"/>
      <c r="FU298" s="33"/>
      <c r="FV298" s="33"/>
      <c r="FW298" s="33"/>
      <c r="FX298" s="33"/>
      <c r="FY298" s="33"/>
      <c r="FZ298" s="33"/>
      <c r="GA298" s="33"/>
      <c r="GB298" s="33"/>
      <c r="GC298" s="33"/>
      <c r="GD298" s="33"/>
      <c r="GE298" s="33"/>
      <c r="GF298" s="33"/>
      <c r="GG298" s="33"/>
      <c r="GH298" s="33"/>
      <c r="GI298" s="33"/>
      <c r="GJ298" s="33"/>
      <c r="GK298" s="33"/>
      <c r="GL298" s="33"/>
      <c r="GM298" s="33"/>
    </row>
    <row r="299" spans="1:195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  <c r="DV299" s="33"/>
      <c r="DW299" s="33"/>
      <c r="DX299" s="33"/>
      <c r="DY299" s="33"/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  <c r="EO299" s="33"/>
      <c r="EP299" s="33"/>
      <c r="EQ299" s="33"/>
      <c r="ER299" s="33"/>
      <c r="ES299" s="33"/>
      <c r="ET299" s="33"/>
      <c r="EU299" s="33"/>
      <c r="EV299" s="33"/>
      <c r="EW299" s="33"/>
      <c r="EX299" s="33"/>
      <c r="EY299" s="33"/>
      <c r="EZ299" s="33"/>
      <c r="FA299" s="33"/>
      <c r="FB299" s="33"/>
      <c r="FC299" s="33"/>
      <c r="FD299" s="33"/>
      <c r="FE299" s="33"/>
      <c r="FF299" s="33"/>
      <c r="FG299" s="33"/>
      <c r="FH299" s="33"/>
      <c r="FI299" s="33"/>
      <c r="FJ299" s="33"/>
      <c r="FK299" s="33"/>
      <c r="FL299" s="33"/>
      <c r="FM299" s="33"/>
      <c r="FN299" s="33"/>
      <c r="FO299" s="33"/>
      <c r="FP299" s="33"/>
      <c r="FQ299" s="33"/>
      <c r="FR299" s="33"/>
      <c r="FS299" s="33"/>
      <c r="FT299" s="33"/>
      <c r="FU299" s="33"/>
      <c r="FV299" s="33"/>
      <c r="FW299" s="33"/>
      <c r="FX299" s="33"/>
      <c r="FY299" s="33"/>
      <c r="FZ299" s="33"/>
      <c r="GA299" s="33"/>
      <c r="GB299" s="33"/>
      <c r="GC299" s="33"/>
      <c r="GD299" s="33"/>
      <c r="GE299" s="33"/>
      <c r="GF299" s="33"/>
      <c r="GG299" s="33"/>
      <c r="GH299" s="33"/>
      <c r="GI299" s="33"/>
      <c r="GJ299" s="33"/>
      <c r="GK299" s="33"/>
      <c r="GL299" s="33"/>
      <c r="GM299" s="33"/>
    </row>
    <row r="300" spans="1:195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  <c r="DT300" s="33"/>
      <c r="DU300" s="33"/>
      <c r="DV300" s="33"/>
      <c r="DW300" s="33"/>
      <c r="DX300" s="33"/>
      <c r="DY300" s="33"/>
      <c r="DZ300" s="33"/>
      <c r="EA300" s="33"/>
      <c r="EB300" s="33"/>
      <c r="EC300" s="33"/>
      <c r="ED300" s="33"/>
      <c r="EE300" s="33"/>
      <c r="EF300" s="33"/>
      <c r="EG300" s="33"/>
      <c r="EH300" s="33"/>
      <c r="EI300" s="33"/>
      <c r="EJ300" s="33"/>
      <c r="EK300" s="33"/>
      <c r="EL300" s="33"/>
      <c r="EM300" s="33"/>
      <c r="EN300" s="33"/>
      <c r="EO300" s="33"/>
      <c r="EP300" s="33"/>
      <c r="EQ300" s="33"/>
      <c r="ER300" s="33"/>
      <c r="ES300" s="33"/>
      <c r="ET300" s="33"/>
      <c r="EU300" s="33"/>
      <c r="EV300" s="33"/>
      <c r="EW300" s="33"/>
      <c r="EX300" s="33"/>
      <c r="EY300" s="33"/>
      <c r="EZ300" s="33"/>
      <c r="FA300" s="33"/>
      <c r="FB300" s="33"/>
      <c r="FC300" s="33"/>
      <c r="FD300" s="33"/>
      <c r="FE300" s="33"/>
      <c r="FF300" s="33"/>
      <c r="FG300" s="33"/>
      <c r="FH300" s="33"/>
      <c r="FI300" s="33"/>
      <c r="FJ300" s="33"/>
      <c r="FK300" s="33"/>
      <c r="FL300" s="33"/>
      <c r="FM300" s="33"/>
      <c r="FN300" s="33"/>
      <c r="FO300" s="33"/>
      <c r="FP300" s="33"/>
      <c r="FQ300" s="33"/>
      <c r="FR300" s="33"/>
      <c r="FS300" s="33"/>
      <c r="FT300" s="33"/>
      <c r="FU300" s="33"/>
      <c r="FV300" s="33"/>
      <c r="FW300" s="33"/>
      <c r="FX300" s="33"/>
      <c r="FY300" s="33"/>
      <c r="FZ300" s="33"/>
      <c r="GA300" s="33"/>
      <c r="GB300" s="33"/>
      <c r="GC300" s="33"/>
      <c r="GD300" s="33"/>
      <c r="GE300" s="33"/>
      <c r="GF300" s="33"/>
      <c r="GG300" s="33"/>
      <c r="GH300" s="33"/>
      <c r="GI300" s="33"/>
      <c r="GJ300" s="33"/>
      <c r="GK300" s="33"/>
      <c r="GL300" s="33"/>
      <c r="GM300" s="33"/>
    </row>
    <row r="301" spans="1:195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  <c r="DR301" s="33"/>
      <c r="DS301" s="33"/>
      <c r="DT301" s="33"/>
      <c r="DU301" s="33"/>
      <c r="DV301" s="33"/>
      <c r="DW301" s="33"/>
      <c r="DX301" s="33"/>
      <c r="DY301" s="33"/>
      <c r="DZ301" s="33"/>
      <c r="EA301" s="33"/>
      <c r="EB301" s="33"/>
      <c r="EC301" s="33"/>
      <c r="ED301" s="33"/>
      <c r="EE301" s="33"/>
      <c r="EF301" s="33"/>
      <c r="EG301" s="33"/>
      <c r="EH301" s="33"/>
      <c r="EI301" s="33"/>
      <c r="EJ301" s="33"/>
      <c r="EK301" s="33"/>
      <c r="EL301" s="33"/>
      <c r="EM301" s="33"/>
      <c r="EN301" s="33"/>
      <c r="EO301" s="33"/>
      <c r="EP301" s="33"/>
      <c r="EQ301" s="33"/>
      <c r="ER301" s="33"/>
      <c r="ES301" s="33"/>
      <c r="ET301" s="33"/>
      <c r="EU301" s="33"/>
      <c r="EV301" s="33"/>
      <c r="EW301" s="33"/>
      <c r="EX301" s="33"/>
      <c r="EY301" s="33"/>
      <c r="EZ301" s="33"/>
      <c r="FA301" s="33"/>
      <c r="FB301" s="33"/>
      <c r="FC301" s="33"/>
      <c r="FD301" s="33"/>
      <c r="FE301" s="33"/>
      <c r="FF301" s="33"/>
      <c r="FG301" s="33"/>
      <c r="FH301" s="33"/>
      <c r="FI301" s="33"/>
      <c r="FJ301" s="33"/>
      <c r="FK301" s="33"/>
      <c r="FL301" s="33"/>
      <c r="FM301" s="33"/>
      <c r="FN301" s="33"/>
      <c r="FO301" s="33"/>
      <c r="FP301" s="33"/>
      <c r="FQ301" s="33"/>
      <c r="FR301" s="33"/>
      <c r="FS301" s="33"/>
      <c r="FT301" s="33"/>
      <c r="FU301" s="33"/>
      <c r="FV301" s="33"/>
      <c r="FW301" s="33"/>
      <c r="FX301" s="33"/>
      <c r="FY301" s="33"/>
      <c r="FZ301" s="33"/>
      <c r="GA301" s="33"/>
      <c r="GB301" s="33"/>
      <c r="GC301" s="33"/>
      <c r="GD301" s="33"/>
      <c r="GE301" s="33"/>
      <c r="GF301" s="33"/>
      <c r="GG301" s="33"/>
      <c r="GH301" s="33"/>
      <c r="GI301" s="33"/>
      <c r="GJ301" s="33"/>
      <c r="GK301" s="33"/>
      <c r="GL301" s="33"/>
      <c r="GM301" s="33"/>
    </row>
    <row r="302" spans="1:195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  <c r="DT302" s="33"/>
      <c r="DU302" s="33"/>
      <c r="DV302" s="33"/>
      <c r="DW302" s="33"/>
      <c r="DX302" s="33"/>
      <c r="DY302" s="33"/>
      <c r="DZ302" s="33"/>
      <c r="EA302" s="33"/>
      <c r="EB302" s="33"/>
      <c r="EC302" s="33"/>
      <c r="ED302" s="33"/>
      <c r="EE302" s="33"/>
      <c r="EF302" s="33"/>
      <c r="EG302" s="33"/>
      <c r="EH302" s="33"/>
      <c r="EI302" s="33"/>
      <c r="EJ302" s="33"/>
      <c r="EK302" s="33"/>
      <c r="EL302" s="33"/>
      <c r="EM302" s="33"/>
      <c r="EN302" s="33"/>
      <c r="EO302" s="33"/>
      <c r="EP302" s="33"/>
      <c r="EQ302" s="33"/>
      <c r="ER302" s="33"/>
      <c r="ES302" s="33"/>
      <c r="ET302" s="33"/>
      <c r="EU302" s="33"/>
      <c r="EV302" s="33"/>
      <c r="EW302" s="33"/>
      <c r="EX302" s="33"/>
      <c r="EY302" s="33"/>
      <c r="EZ302" s="33"/>
      <c r="FA302" s="33"/>
      <c r="FB302" s="33"/>
      <c r="FC302" s="33"/>
      <c r="FD302" s="33"/>
      <c r="FE302" s="33"/>
      <c r="FF302" s="33"/>
      <c r="FG302" s="33"/>
      <c r="FH302" s="33"/>
      <c r="FI302" s="33"/>
      <c r="FJ302" s="33"/>
      <c r="FK302" s="33"/>
      <c r="FL302" s="33"/>
      <c r="FM302" s="33"/>
      <c r="FN302" s="33"/>
      <c r="FO302" s="33"/>
      <c r="FP302" s="33"/>
      <c r="FQ302" s="33"/>
      <c r="FR302" s="33"/>
      <c r="FS302" s="33"/>
      <c r="FT302" s="33"/>
      <c r="FU302" s="33"/>
      <c r="FV302" s="33"/>
      <c r="FW302" s="33"/>
      <c r="FX302" s="33"/>
      <c r="FY302" s="33"/>
      <c r="FZ302" s="33"/>
      <c r="GA302" s="33"/>
      <c r="GB302" s="33"/>
      <c r="GC302" s="33"/>
      <c r="GD302" s="33"/>
      <c r="GE302" s="33"/>
      <c r="GF302" s="33"/>
      <c r="GG302" s="33"/>
      <c r="GH302" s="33"/>
      <c r="GI302" s="33"/>
      <c r="GJ302" s="33"/>
      <c r="GK302" s="33"/>
      <c r="GL302" s="33"/>
      <c r="GM302" s="33"/>
    </row>
    <row r="303" spans="1:195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  <c r="DR303" s="33"/>
      <c r="DS303" s="33"/>
      <c r="DT303" s="33"/>
      <c r="DU303" s="33"/>
      <c r="DV303" s="33"/>
      <c r="DW303" s="33"/>
      <c r="DX303" s="33"/>
      <c r="DY303" s="33"/>
      <c r="DZ303" s="33"/>
      <c r="EA303" s="33"/>
      <c r="EB303" s="33"/>
      <c r="EC303" s="33"/>
      <c r="ED303" s="33"/>
      <c r="EE303" s="33"/>
      <c r="EF303" s="33"/>
      <c r="EG303" s="33"/>
      <c r="EH303" s="33"/>
      <c r="EI303" s="33"/>
      <c r="EJ303" s="33"/>
      <c r="EK303" s="33"/>
      <c r="EL303" s="33"/>
      <c r="EM303" s="33"/>
      <c r="EN303" s="33"/>
      <c r="EO303" s="33"/>
      <c r="EP303" s="33"/>
      <c r="EQ303" s="33"/>
      <c r="ER303" s="33"/>
      <c r="ES303" s="33"/>
      <c r="ET303" s="33"/>
      <c r="EU303" s="33"/>
      <c r="EV303" s="33"/>
      <c r="EW303" s="33"/>
      <c r="EX303" s="33"/>
      <c r="EY303" s="33"/>
      <c r="EZ303" s="33"/>
      <c r="FA303" s="33"/>
      <c r="FB303" s="33"/>
      <c r="FC303" s="33"/>
      <c r="FD303" s="33"/>
      <c r="FE303" s="33"/>
      <c r="FF303" s="33"/>
      <c r="FG303" s="33"/>
      <c r="FH303" s="33"/>
      <c r="FI303" s="33"/>
      <c r="FJ303" s="33"/>
      <c r="FK303" s="33"/>
      <c r="FL303" s="33"/>
      <c r="FM303" s="33"/>
      <c r="FN303" s="33"/>
      <c r="FO303" s="33"/>
      <c r="FP303" s="33"/>
      <c r="FQ303" s="33"/>
      <c r="FR303" s="33"/>
      <c r="FS303" s="33"/>
      <c r="FT303" s="33"/>
      <c r="FU303" s="33"/>
      <c r="FV303" s="33"/>
      <c r="FW303" s="33"/>
      <c r="FX303" s="33"/>
      <c r="FY303" s="33"/>
      <c r="FZ303" s="33"/>
      <c r="GA303" s="33"/>
      <c r="GB303" s="33"/>
      <c r="GC303" s="33"/>
      <c r="GD303" s="33"/>
      <c r="GE303" s="33"/>
      <c r="GF303" s="33"/>
      <c r="GG303" s="33"/>
      <c r="GH303" s="33"/>
      <c r="GI303" s="33"/>
      <c r="GJ303" s="33"/>
      <c r="GK303" s="33"/>
      <c r="GL303" s="33"/>
      <c r="GM303" s="33"/>
    </row>
    <row r="304" spans="1:195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  <c r="FV304" s="33"/>
      <c r="FW304" s="33"/>
      <c r="FX304" s="33"/>
      <c r="FY304" s="33"/>
      <c r="FZ304" s="33"/>
      <c r="GA304" s="33"/>
      <c r="GB304" s="33"/>
      <c r="GC304" s="33"/>
      <c r="GD304" s="33"/>
      <c r="GE304" s="33"/>
      <c r="GF304" s="33"/>
      <c r="GG304" s="33"/>
      <c r="GH304" s="33"/>
      <c r="GI304" s="33"/>
      <c r="GJ304" s="33"/>
      <c r="GK304" s="33"/>
      <c r="GL304" s="33"/>
      <c r="GM304" s="33"/>
    </row>
    <row r="305" spans="1:195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33"/>
      <c r="DV305" s="33"/>
      <c r="DW305" s="33"/>
      <c r="DX305" s="33"/>
      <c r="DY305" s="33"/>
      <c r="DZ305" s="33"/>
      <c r="EA305" s="33"/>
      <c r="EB305" s="33"/>
      <c r="EC305" s="33"/>
      <c r="ED305" s="33"/>
      <c r="EE305" s="33"/>
      <c r="EF305" s="33"/>
      <c r="EG305" s="33"/>
      <c r="EH305" s="33"/>
      <c r="EI305" s="33"/>
      <c r="EJ305" s="33"/>
      <c r="EK305" s="33"/>
      <c r="EL305" s="33"/>
      <c r="EM305" s="33"/>
      <c r="EN305" s="33"/>
      <c r="EO305" s="33"/>
      <c r="EP305" s="33"/>
      <c r="EQ305" s="33"/>
      <c r="ER305" s="33"/>
      <c r="ES305" s="33"/>
      <c r="ET305" s="33"/>
      <c r="EU305" s="33"/>
      <c r="EV305" s="33"/>
      <c r="EW305" s="33"/>
      <c r="EX305" s="33"/>
      <c r="EY305" s="33"/>
      <c r="EZ305" s="33"/>
      <c r="FA305" s="33"/>
      <c r="FB305" s="33"/>
      <c r="FC305" s="33"/>
      <c r="FD305" s="33"/>
      <c r="FE305" s="33"/>
      <c r="FF305" s="33"/>
      <c r="FG305" s="33"/>
      <c r="FH305" s="33"/>
      <c r="FI305" s="33"/>
      <c r="FJ305" s="33"/>
      <c r="FK305" s="33"/>
      <c r="FL305" s="33"/>
      <c r="FM305" s="33"/>
      <c r="FN305" s="33"/>
      <c r="FO305" s="33"/>
      <c r="FP305" s="33"/>
      <c r="FQ305" s="33"/>
      <c r="FR305" s="33"/>
      <c r="FS305" s="33"/>
      <c r="FT305" s="33"/>
      <c r="FU305" s="33"/>
      <c r="FV305" s="33"/>
      <c r="FW305" s="33"/>
      <c r="FX305" s="33"/>
      <c r="FY305" s="33"/>
      <c r="FZ305" s="33"/>
      <c r="GA305" s="33"/>
      <c r="GB305" s="33"/>
      <c r="GC305" s="33"/>
      <c r="GD305" s="33"/>
      <c r="GE305" s="33"/>
      <c r="GF305" s="33"/>
      <c r="GG305" s="33"/>
      <c r="GH305" s="33"/>
      <c r="GI305" s="33"/>
      <c r="GJ305" s="33"/>
      <c r="GK305" s="33"/>
      <c r="GL305" s="33"/>
      <c r="GM305" s="33"/>
    </row>
    <row r="306" spans="1:195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  <c r="FV306" s="33"/>
      <c r="FW306" s="33"/>
      <c r="FX306" s="33"/>
      <c r="FY306" s="33"/>
      <c r="FZ306" s="33"/>
      <c r="GA306" s="33"/>
      <c r="GB306" s="33"/>
      <c r="GC306" s="33"/>
      <c r="GD306" s="33"/>
      <c r="GE306" s="33"/>
      <c r="GF306" s="33"/>
      <c r="GG306" s="33"/>
      <c r="GH306" s="33"/>
      <c r="GI306" s="33"/>
      <c r="GJ306" s="33"/>
      <c r="GK306" s="33"/>
      <c r="GL306" s="33"/>
      <c r="GM306" s="33"/>
    </row>
    <row r="307" spans="1:195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  <c r="DT307" s="33"/>
      <c r="DU307" s="33"/>
      <c r="DV307" s="33"/>
      <c r="DW307" s="33"/>
      <c r="DX307" s="33"/>
      <c r="DY307" s="33"/>
      <c r="DZ307" s="33"/>
      <c r="EA307" s="33"/>
      <c r="EB307" s="33"/>
      <c r="EC307" s="33"/>
      <c r="ED307" s="33"/>
      <c r="EE307" s="33"/>
      <c r="EF307" s="33"/>
      <c r="EG307" s="33"/>
      <c r="EH307" s="33"/>
      <c r="EI307" s="33"/>
      <c r="EJ307" s="33"/>
      <c r="EK307" s="33"/>
      <c r="EL307" s="33"/>
      <c r="EM307" s="33"/>
      <c r="EN307" s="33"/>
      <c r="EO307" s="33"/>
      <c r="EP307" s="33"/>
      <c r="EQ307" s="33"/>
      <c r="ER307" s="33"/>
      <c r="ES307" s="33"/>
      <c r="ET307" s="33"/>
      <c r="EU307" s="33"/>
      <c r="EV307" s="33"/>
      <c r="EW307" s="33"/>
      <c r="EX307" s="33"/>
      <c r="EY307" s="33"/>
      <c r="EZ307" s="33"/>
      <c r="FA307" s="33"/>
      <c r="FB307" s="33"/>
      <c r="FC307" s="33"/>
      <c r="FD307" s="33"/>
      <c r="FE307" s="33"/>
      <c r="FF307" s="33"/>
      <c r="FG307" s="33"/>
      <c r="FH307" s="33"/>
      <c r="FI307" s="33"/>
      <c r="FJ307" s="33"/>
      <c r="FK307" s="33"/>
      <c r="FL307" s="33"/>
      <c r="FM307" s="33"/>
      <c r="FN307" s="33"/>
      <c r="FO307" s="33"/>
      <c r="FP307" s="33"/>
      <c r="FQ307" s="33"/>
      <c r="FR307" s="33"/>
      <c r="FS307" s="33"/>
      <c r="FT307" s="33"/>
      <c r="FU307" s="33"/>
      <c r="FV307" s="33"/>
      <c r="FW307" s="33"/>
      <c r="FX307" s="33"/>
      <c r="FY307" s="33"/>
      <c r="FZ307" s="33"/>
      <c r="GA307" s="33"/>
      <c r="GB307" s="33"/>
      <c r="GC307" s="33"/>
      <c r="GD307" s="33"/>
      <c r="GE307" s="33"/>
      <c r="GF307" s="33"/>
      <c r="GG307" s="33"/>
      <c r="GH307" s="33"/>
      <c r="GI307" s="33"/>
      <c r="GJ307" s="33"/>
      <c r="GK307" s="33"/>
      <c r="GL307" s="33"/>
      <c r="GM307" s="33"/>
    </row>
    <row r="308" spans="1:195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33"/>
      <c r="DV308" s="33"/>
      <c r="DW308" s="33"/>
      <c r="DX308" s="33"/>
      <c r="DY308" s="33"/>
      <c r="DZ308" s="33"/>
      <c r="EA308" s="33"/>
      <c r="EB308" s="33"/>
      <c r="EC308" s="33"/>
      <c r="ED308" s="33"/>
      <c r="EE308" s="33"/>
      <c r="EF308" s="33"/>
      <c r="EG308" s="33"/>
      <c r="EH308" s="33"/>
      <c r="EI308" s="33"/>
      <c r="EJ308" s="33"/>
      <c r="EK308" s="33"/>
      <c r="EL308" s="33"/>
      <c r="EM308" s="33"/>
      <c r="EN308" s="33"/>
      <c r="EO308" s="33"/>
      <c r="EP308" s="33"/>
      <c r="EQ308" s="33"/>
      <c r="ER308" s="33"/>
      <c r="ES308" s="33"/>
      <c r="ET308" s="33"/>
      <c r="EU308" s="33"/>
      <c r="EV308" s="33"/>
      <c r="EW308" s="33"/>
      <c r="EX308" s="33"/>
      <c r="EY308" s="33"/>
      <c r="EZ308" s="33"/>
      <c r="FA308" s="33"/>
      <c r="FB308" s="33"/>
      <c r="FC308" s="33"/>
      <c r="FD308" s="33"/>
      <c r="FE308" s="33"/>
      <c r="FF308" s="33"/>
      <c r="FG308" s="33"/>
      <c r="FH308" s="33"/>
      <c r="FI308" s="33"/>
      <c r="FJ308" s="33"/>
      <c r="FK308" s="33"/>
      <c r="FL308" s="33"/>
      <c r="FM308" s="33"/>
      <c r="FN308" s="33"/>
      <c r="FO308" s="33"/>
      <c r="FP308" s="33"/>
      <c r="FQ308" s="33"/>
      <c r="FR308" s="33"/>
      <c r="FS308" s="33"/>
      <c r="FT308" s="33"/>
      <c r="FU308" s="33"/>
      <c r="FV308" s="33"/>
      <c r="FW308" s="33"/>
      <c r="FX308" s="33"/>
      <c r="FY308" s="33"/>
      <c r="FZ308" s="33"/>
      <c r="GA308" s="33"/>
      <c r="GB308" s="33"/>
      <c r="GC308" s="33"/>
      <c r="GD308" s="33"/>
      <c r="GE308" s="33"/>
      <c r="GF308" s="33"/>
      <c r="GG308" s="33"/>
      <c r="GH308" s="33"/>
      <c r="GI308" s="33"/>
      <c r="GJ308" s="33"/>
      <c r="GK308" s="33"/>
      <c r="GL308" s="33"/>
      <c r="GM308" s="33"/>
    </row>
    <row r="309" spans="1:195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  <c r="DT309" s="33"/>
      <c r="DU309" s="33"/>
      <c r="DV309" s="33"/>
      <c r="DW309" s="33"/>
      <c r="DX309" s="33"/>
      <c r="DY309" s="33"/>
      <c r="DZ309" s="33"/>
      <c r="EA309" s="33"/>
      <c r="EB309" s="33"/>
      <c r="EC309" s="33"/>
      <c r="ED309" s="33"/>
      <c r="EE309" s="33"/>
      <c r="EF309" s="33"/>
      <c r="EG309" s="33"/>
      <c r="EH309" s="33"/>
      <c r="EI309" s="33"/>
      <c r="EJ309" s="33"/>
      <c r="EK309" s="33"/>
      <c r="EL309" s="33"/>
      <c r="EM309" s="33"/>
      <c r="EN309" s="33"/>
      <c r="EO309" s="33"/>
      <c r="EP309" s="33"/>
      <c r="EQ309" s="33"/>
      <c r="ER309" s="33"/>
      <c r="ES309" s="33"/>
      <c r="ET309" s="33"/>
      <c r="EU309" s="33"/>
      <c r="EV309" s="33"/>
      <c r="EW309" s="33"/>
      <c r="EX309" s="33"/>
      <c r="EY309" s="33"/>
      <c r="EZ309" s="33"/>
      <c r="FA309" s="33"/>
      <c r="FB309" s="33"/>
      <c r="FC309" s="33"/>
      <c r="FD309" s="33"/>
      <c r="FE309" s="33"/>
      <c r="FF309" s="33"/>
      <c r="FG309" s="33"/>
      <c r="FH309" s="33"/>
      <c r="FI309" s="33"/>
      <c r="FJ309" s="33"/>
      <c r="FK309" s="33"/>
      <c r="FL309" s="33"/>
      <c r="FM309" s="33"/>
      <c r="FN309" s="33"/>
      <c r="FO309" s="33"/>
      <c r="FP309" s="33"/>
      <c r="FQ309" s="33"/>
      <c r="FR309" s="33"/>
      <c r="FS309" s="33"/>
      <c r="FT309" s="33"/>
      <c r="FU309" s="33"/>
      <c r="FV309" s="33"/>
      <c r="FW309" s="33"/>
      <c r="FX309" s="33"/>
      <c r="FY309" s="33"/>
      <c r="FZ309" s="33"/>
      <c r="GA309" s="33"/>
      <c r="GB309" s="33"/>
      <c r="GC309" s="33"/>
      <c r="GD309" s="33"/>
      <c r="GE309" s="33"/>
      <c r="GF309" s="33"/>
      <c r="GG309" s="33"/>
      <c r="GH309" s="33"/>
      <c r="GI309" s="33"/>
      <c r="GJ309" s="33"/>
      <c r="GK309" s="33"/>
      <c r="GL309" s="33"/>
      <c r="GM309" s="33"/>
    </row>
    <row r="310" spans="1:195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  <c r="DF310" s="33"/>
      <c r="DG310" s="33"/>
      <c r="DH310" s="33"/>
      <c r="DI310" s="33"/>
      <c r="DJ310" s="33"/>
      <c r="DK310" s="33"/>
      <c r="DL310" s="33"/>
      <c r="DM310" s="33"/>
      <c r="DN310" s="33"/>
      <c r="DO310" s="33"/>
      <c r="DP310" s="33"/>
      <c r="DQ310" s="33"/>
      <c r="DR310" s="33"/>
      <c r="DS310" s="33"/>
      <c r="DT310" s="33"/>
      <c r="DU310" s="33"/>
      <c r="DV310" s="33"/>
      <c r="DW310" s="33"/>
      <c r="DX310" s="33"/>
      <c r="DY310" s="33"/>
      <c r="DZ310" s="33"/>
      <c r="EA310" s="33"/>
      <c r="EB310" s="33"/>
      <c r="EC310" s="33"/>
      <c r="ED310" s="33"/>
      <c r="EE310" s="33"/>
      <c r="EF310" s="33"/>
      <c r="EG310" s="33"/>
      <c r="EH310" s="33"/>
      <c r="EI310" s="33"/>
      <c r="EJ310" s="33"/>
      <c r="EK310" s="33"/>
      <c r="EL310" s="33"/>
      <c r="EM310" s="33"/>
      <c r="EN310" s="33"/>
      <c r="EO310" s="33"/>
      <c r="EP310" s="33"/>
      <c r="EQ310" s="33"/>
      <c r="ER310" s="33"/>
      <c r="ES310" s="33"/>
      <c r="ET310" s="33"/>
      <c r="EU310" s="33"/>
      <c r="EV310" s="33"/>
      <c r="EW310" s="33"/>
      <c r="EX310" s="33"/>
      <c r="EY310" s="33"/>
      <c r="EZ310" s="33"/>
      <c r="FA310" s="33"/>
      <c r="FB310" s="33"/>
      <c r="FC310" s="33"/>
      <c r="FD310" s="33"/>
      <c r="FE310" s="33"/>
      <c r="FF310" s="33"/>
      <c r="FG310" s="33"/>
      <c r="FH310" s="33"/>
      <c r="FI310" s="33"/>
      <c r="FJ310" s="33"/>
      <c r="FK310" s="33"/>
      <c r="FL310" s="33"/>
      <c r="FM310" s="33"/>
      <c r="FN310" s="33"/>
      <c r="FO310" s="33"/>
      <c r="FP310" s="33"/>
      <c r="FQ310" s="33"/>
      <c r="FR310" s="33"/>
      <c r="FS310" s="33"/>
      <c r="FT310" s="33"/>
      <c r="FU310" s="33"/>
      <c r="FV310" s="33"/>
      <c r="FW310" s="33"/>
      <c r="FX310" s="33"/>
      <c r="FY310" s="33"/>
      <c r="FZ310" s="33"/>
      <c r="GA310" s="33"/>
      <c r="GB310" s="33"/>
      <c r="GC310" s="33"/>
      <c r="GD310" s="33"/>
      <c r="GE310" s="33"/>
      <c r="GF310" s="33"/>
      <c r="GG310" s="33"/>
      <c r="GH310" s="33"/>
      <c r="GI310" s="33"/>
      <c r="GJ310" s="33"/>
      <c r="GK310" s="33"/>
      <c r="GL310" s="33"/>
      <c r="GM310" s="33"/>
    </row>
    <row r="311" spans="1:195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  <c r="DR311" s="33"/>
      <c r="DS311" s="33"/>
      <c r="DT311" s="33"/>
      <c r="DU311" s="33"/>
      <c r="DV311" s="33"/>
      <c r="DW311" s="33"/>
      <c r="DX311" s="33"/>
      <c r="DY311" s="33"/>
      <c r="DZ311" s="33"/>
      <c r="EA311" s="33"/>
      <c r="EB311" s="33"/>
      <c r="EC311" s="33"/>
      <c r="ED311" s="33"/>
      <c r="EE311" s="33"/>
      <c r="EF311" s="33"/>
      <c r="EG311" s="33"/>
      <c r="EH311" s="33"/>
      <c r="EI311" s="33"/>
      <c r="EJ311" s="33"/>
      <c r="EK311" s="33"/>
      <c r="EL311" s="33"/>
      <c r="EM311" s="33"/>
      <c r="EN311" s="33"/>
      <c r="EO311" s="33"/>
      <c r="EP311" s="33"/>
      <c r="EQ311" s="33"/>
      <c r="ER311" s="33"/>
      <c r="ES311" s="33"/>
      <c r="ET311" s="33"/>
      <c r="EU311" s="33"/>
      <c r="EV311" s="33"/>
      <c r="EW311" s="33"/>
      <c r="EX311" s="33"/>
      <c r="EY311" s="33"/>
      <c r="EZ311" s="33"/>
      <c r="FA311" s="33"/>
      <c r="FB311" s="33"/>
      <c r="FC311" s="33"/>
      <c r="FD311" s="33"/>
      <c r="FE311" s="33"/>
      <c r="FF311" s="33"/>
      <c r="FG311" s="33"/>
      <c r="FH311" s="33"/>
      <c r="FI311" s="33"/>
      <c r="FJ311" s="33"/>
      <c r="FK311" s="33"/>
      <c r="FL311" s="33"/>
      <c r="FM311" s="33"/>
      <c r="FN311" s="33"/>
      <c r="FO311" s="33"/>
      <c r="FP311" s="33"/>
      <c r="FQ311" s="33"/>
      <c r="FR311" s="33"/>
      <c r="FS311" s="33"/>
      <c r="FT311" s="33"/>
      <c r="FU311" s="33"/>
      <c r="FV311" s="33"/>
      <c r="FW311" s="33"/>
      <c r="FX311" s="33"/>
      <c r="FY311" s="33"/>
      <c r="FZ311" s="33"/>
      <c r="GA311" s="33"/>
      <c r="GB311" s="33"/>
      <c r="GC311" s="33"/>
      <c r="GD311" s="33"/>
      <c r="GE311" s="33"/>
      <c r="GF311" s="33"/>
      <c r="GG311" s="33"/>
      <c r="GH311" s="33"/>
      <c r="GI311" s="33"/>
      <c r="GJ311" s="33"/>
      <c r="GK311" s="33"/>
      <c r="GL311" s="33"/>
      <c r="GM311" s="33"/>
    </row>
    <row r="312" spans="1:195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  <c r="DF312" s="33"/>
      <c r="DG312" s="33"/>
      <c r="DH312" s="33"/>
      <c r="DI312" s="33"/>
      <c r="DJ312" s="33"/>
      <c r="DK312" s="33"/>
      <c r="DL312" s="33"/>
      <c r="DM312" s="33"/>
      <c r="DN312" s="33"/>
      <c r="DO312" s="33"/>
      <c r="DP312" s="33"/>
      <c r="DQ312" s="33"/>
      <c r="DR312" s="33"/>
      <c r="DS312" s="33"/>
      <c r="DT312" s="33"/>
      <c r="DU312" s="33"/>
      <c r="DV312" s="33"/>
      <c r="DW312" s="33"/>
      <c r="DX312" s="33"/>
      <c r="DY312" s="33"/>
      <c r="DZ312" s="33"/>
      <c r="EA312" s="33"/>
      <c r="EB312" s="33"/>
      <c r="EC312" s="33"/>
      <c r="ED312" s="33"/>
      <c r="EE312" s="33"/>
      <c r="EF312" s="33"/>
      <c r="EG312" s="33"/>
      <c r="EH312" s="33"/>
      <c r="EI312" s="33"/>
      <c r="EJ312" s="33"/>
      <c r="EK312" s="33"/>
      <c r="EL312" s="33"/>
      <c r="EM312" s="33"/>
      <c r="EN312" s="33"/>
      <c r="EO312" s="33"/>
      <c r="EP312" s="33"/>
      <c r="EQ312" s="33"/>
      <c r="ER312" s="33"/>
      <c r="ES312" s="33"/>
      <c r="ET312" s="33"/>
      <c r="EU312" s="33"/>
      <c r="EV312" s="33"/>
      <c r="EW312" s="33"/>
      <c r="EX312" s="33"/>
      <c r="EY312" s="33"/>
      <c r="EZ312" s="33"/>
      <c r="FA312" s="33"/>
      <c r="FB312" s="33"/>
      <c r="FC312" s="33"/>
      <c r="FD312" s="33"/>
      <c r="FE312" s="33"/>
      <c r="FF312" s="33"/>
      <c r="FG312" s="33"/>
      <c r="FH312" s="33"/>
      <c r="FI312" s="33"/>
      <c r="FJ312" s="33"/>
      <c r="FK312" s="33"/>
      <c r="FL312" s="33"/>
      <c r="FM312" s="33"/>
      <c r="FN312" s="33"/>
      <c r="FO312" s="33"/>
      <c r="FP312" s="33"/>
      <c r="FQ312" s="33"/>
      <c r="FR312" s="33"/>
      <c r="FS312" s="33"/>
      <c r="FT312" s="33"/>
      <c r="FU312" s="33"/>
      <c r="FV312" s="33"/>
      <c r="FW312" s="33"/>
      <c r="FX312" s="33"/>
      <c r="FY312" s="33"/>
      <c r="FZ312" s="33"/>
      <c r="GA312" s="33"/>
      <c r="GB312" s="33"/>
      <c r="GC312" s="33"/>
      <c r="GD312" s="33"/>
      <c r="GE312" s="33"/>
      <c r="GF312" s="33"/>
      <c r="GG312" s="33"/>
      <c r="GH312" s="33"/>
      <c r="GI312" s="33"/>
      <c r="GJ312" s="33"/>
      <c r="GK312" s="33"/>
      <c r="GL312" s="33"/>
      <c r="GM312" s="33"/>
    </row>
    <row r="313" spans="1:195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  <c r="DF313" s="33"/>
      <c r="DG313" s="33"/>
      <c r="DH313" s="33"/>
      <c r="DI313" s="33"/>
      <c r="DJ313" s="33"/>
      <c r="DK313" s="33"/>
      <c r="DL313" s="33"/>
      <c r="DM313" s="33"/>
      <c r="DN313" s="33"/>
      <c r="DO313" s="33"/>
      <c r="DP313" s="33"/>
      <c r="DQ313" s="33"/>
      <c r="DR313" s="33"/>
      <c r="DS313" s="33"/>
      <c r="DT313" s="33"/>
      <c r="DU313" s="33"/>
      <c r="DV313" s="33"/>
      <c r="DW313" s="33"/>
      <c r="DX313" s="33"/>
      <c r="DY313" s="33"/>
      <c r="DZ313" s="33"/>
      <c r="EA313" s="33"/>
      <c r="EB313" s="33"/>
      <c r="EC313" s="33"/>
      <c r="ED313" s="33"/>
      <c r="EE313" s="33"/>
      <c r="EF313" s="33"/>
      <c r="EG313" s="33"/>
      <c r="EH313" s="33"/>
      <c r="EI313" s="33"/>
      <c r="EJ313" s="33"/>
      <c r="EK313" s="33"/>
      <c r="EL313" s="33"/>
      <c r="EM313" s="33"/>
      <c r="EN313" s="33"/>
      <c r="EO313" s="33"/>
      <c r="EP313" s="33"/>
      <c r="EQ313" s="33"/>
      <c r="ER313" s="33"/>
      <c r="ES313" s="33"/>
      <c r="ET313" s="33"/>
      <c r="EU313" s="33"/>
      <c r="EV313" s="33"/>
      <c r="EW313" s="33"/>
      <c r="EX313" s="33"/>
      <c r="EY313" s="33"/>
      <c r="EZ313" s="33"/>
      <c r="FA313" s="33"/>
      <c r="FB313" s="33"/>
      <c r="FC313" s="33"/>
      <c r="FD313" s="33"/>
      <c r="FE313" s="33"/>
      <c r="FF313" s="33"/>
      <c r="FG313" s="33"/>
      <c r="FH313" s="33"/>
      <c r="FI313" s="33"/>
      <c r="FJ313" s="33"/>
      <c r="FK313" s="33"/>
      <c r="FL313" s="33"/>
      <c r="FM313" s="33"/>
      <c r="FN313" s="33"/>
      <c r="FO313" s="33"/>
      <c r="FP313" s="33"/>
      <c r="FQ313" s="33"/>
      <c r="FR313" s="33"/>
      <c r="FS313" s="33"/>
      <c r="FT313" s="33"/>
      <c r="FU313" s="33"/>
      <c r="FV313" s="33"/>
      <c r="FW313" s="33"/>
      <c r="FX313" s="33"/>
      <c r="FY313" s="33"/>
      <c r="FZ313" s="33"/>
      <c r="GA313" s="33"/>
      <c r="GB313" s="33"/>
      <c r="GC313" s="33"/>
      <c r="GD313" s="33"/>
      <c r="GE313" s="33"/>
      <c r="GF313" s="33"/>
      <c r="GG313" s="33"/>
      <c r="GH313" s="33"/>
      <c r="GI313" s="33"/>
      <c r="GJ313" s="33"/>
      <c r="GK313" s="33"/>
      <c r="GL313" s="33"/>
      <c r="GM313" s="33"/>
    </row>
    <row r="314" spans="1:195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  <c r="DR314" s="33"/>
      <c r="DS314" s="33"/>
      <c r="DT314" s="33"/>
      <c r="DU314" s="33"/>
      <c r="DV314" s="33"/>
      <c r="DW314" s="33"/>
      <c r="DX314" s="33"/>
      <c r="DY314" s="33"/>
      <c r="DZ314" s="33"/>
      <c r="EA314" s="33"/>
      <c r="EB314" s="33"/>
      <c r="EC314" s="33"/>
      <c r="ED314" s="33"/>
      <c r="EE314" s="33"/>
      <c r="EF314" s="33"/>
      <c r="EG314" s="33"/>
      <c r="EH314" s="33"/>
      <c r="EI314" s="33"/>
      <c r="EJ314" s="33"/>
      <c r="EK314" s="33"/>
      <c r="EL314" s="33"/>
      <c r="EM314" s="33"/>
      <c r="EN314" s="33"/>
      <c r="EO314" s="33"/>
      <c r="EP314" s="33"/>
      <c r="EQ314" s="33"/>
      <c r="ER314" s="33"/>
      <c r="ES314" s="33"/>
      <c r="ET314" s="33"/>
      <c r="EU314" s="33"/>
      <c r="EV314" s="33"/>
      <c r="EW314" s="33"/>
      <c r="EX314" s="33"/>
      <c r="EY314" s="33"/>
      <c r="EZ314" s="33"/>
      <c r="FA314" s="33"/>
      <c r="FB314" s="33"/>
      <c r="FC314" s="33"/>
      <c r="FD314" s="33"/>
      <c r="FE314" s="33"/>
      <c r="FF314" s="33"/>
      <c r="FG314" s="33"/>
      <c r="FH314" s="33"/>
      <c r="FI314" s="33"/>
      <c r="FJ314" s="33"/>
      <c r="FK314" s="33"/>
      <c r="FL314" s="33"/>
      <c r="FM314" s="33"/>
      <c r="FN314" s="33"/>
      <c r="FO314" s="33"/>
      <c r="FP314" s="33"/>
      <c r="FQ314" s="33"/>
      <c r="FR314" s="33"/>
      <c r="FS314" s="33"/>
      <c r="FT314" s="33"/>
      <c r="FU314" s="33"/>
      <c r="FV314" s="33"/>
      <c r="FW314" s="33"/>
      <c r="FX314" s="33"/>
      <c r="FY314" s="33"/>
      <c r="FZ314" s="33"/>
      <c r="GA314" s="33"/>
      <c r="GB314" s="33"/>
      <c r="GC314" s="33"/>
      <c r="GD314" s="33"/>
      <c r="GE314" s="33"/>
      <c r="GF314" s="33"/>
      <c r="GG314" s="33"/>
      <c r="GH314" s="33"/>
      <c r="GI314" s="33"/>
      <c r="GJ314" s="33"/>
      <c r="GK314" s="33"/>
      <c r="GL314" s="33"/>
      <c r="GM314" s="33"/>
    </row>
    <row r="315" spans="1:195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  <c r="DF315" s="33"/>
      <c r="DG315" s="33"/>
      <c r="DH315" s="33"/>
      <c r="DI315" s="33"/>
      <c r="DJ315" s="33"/>
      <c r="DK315" s="33"/>
      <c r="DL315" s="33"/>
      <c r="DM315" s="33"/>
      <c r="DN315" s="33"/>
      <c r="DO315" s="33"/>
      <c r="DP315" s="33"/>
      <c r="DQ315" s="33"/>
      <c r="DR315" s="33"/>
      <c r="DS315" s="33"/>
      <c r="DT315" s="33"/>
      <c r="DU315" s="33"/>
      <c r="DV315" s="33"/>
      <c r="DW315" s="33"/>
      <c r="DX315" s="33"/>
      <c r="DY315" s="33"/>
      <c r="DZ315" s="33"/>
      <c r="EA315" s="33"/>
      <c r="EB315" s="33"/>
      <c r="EC315" s="33"/>
      <c r="ED315" s="33"/>
      <c r="EE315" s="33"/>
      <c r="EF315" s="33"/>
      <c r="EG315" s="33"/>
      <c r="EH315" s="33"/>
      <c r="EI315" s="33"/>
      <c r="EJ315" s="33"/>
      <c r="EK315" s="33"/>
      <c r="EL315" s="33"/>
      <c r="EM315" s="33"/>
      <c r="EN315" s="33"/>
      <c r="EO315" s="33"/>
      <c r="EP315" s="33"/>
      <c r="EQ315" s="33"/>
      <c r="ER315" s="33"/>
      <c r="ES315" s="33"/>
      <c r="ET315" s="33"/>
      <c r="EU315" s="33"/>
      <c r="EV315" s="33"/>
      <c r="EW315" s="33"/>
      <c r="EX315" s="33"/>
      <c r="EY315" s="33"/>
      <c r="EZ315" s="33"/>
      <c r="FA315" s="33"/>
      <c r="FB315" s="33"/>
      <c r="FC315" s="33"/>
      <c r="FD315" s="33"/>
      <c r="FE315" s="33"/>
      <c r="FF315" s="33"/>
      <c r="FG315" s="33"/>
      <c r="FH315" s="33"/>
      <c r="FI315" s="33"/>
      <c r="FJ315" s="33"/>
      <c r="FK315" s="33"/>
      <c r="FL315" s="33"/>
      <c r="FM315" s="33"/>
      <c r="FN315" s="33"/>
      <c r="FO315" s="33"/>
      <c r="FP315" s="33"/>
      <c r="FQ315" s="33"/>
      <c r="FR315" s="33"/>
      <c r="FS315" s="33"/>
      <c r="FT315" s="33"/>
      <c r="FU315" s="33"/>
      <c r="FV315" s="33"/>
      <c r="FW315" s="33"/>
      <c r="FX315" s="33"/>
      <c r="FY315" s="33"/>
      <c r="FZ315" s="33"/>
      <c r="GA315" s="33"/>
      <c r="GB315" s="33"/>
      <c r="GC315" s="33"/>
      <c r="GD315" s="33"/>
      <c r="GE315" s="33"/>
      <c r="GF315" s="33"/>
      <c r="GG315" s="33"/>
      <c r="GH315" s="33"/>
      <c r="GI315" s="33"/>
      <c r="GJ315" s="33"/>
      <c r="GK315" s="33"/>
      <c r="GL315" s="33"/>
      <c r="GM315" s="33"/>
    </row>
    <row r="316" spans="1:195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  <c r="DR316" s="33"/>
      <c r="DS316" s="33"/>
      <c r="DT316" s="33"/>
      <c r="DU316" s="33"/>
      <c r="DV316" s="33"/>
      <c r="DW316" s="33"/>
      <c r="DX316" s="33"/>
      <c r="DY316" s="33"/>
      <c r="DZ316" s="33"/>
      <c r="EA316" s="33"/>
      <c r="EB316" s="33"/>
      <c r="EC316" s="33"/>
      <c r="ED316" s="33"/>
      <c r="EE316" s="33"/>
      <c r="EF316" s="33"/>
      <c r="EG316" s="33"/>
      <c r="EH316" s="33"/>
      <c r="EI316" s="33"/>
      <c r="EJ316" s="33"/>
      <c r="EK316" s="33"/>
      <c r="EL316" s="33"/>
      <c r="EM316" s="33"/>
      <c r="EN316" s="33"/>
      <c r="EO316" s="33"/>
      <c r="EP316" s="33"/>
      <c r="EQ316" s="33"/>
      <c r="ER316" s="33"/>
      <c r="ES316" s="33"/>
      <c r="ET316" s="33"/>
      <c r="EU316" s="33"/>
      <c r="EV316" s="33"/>
      <c r="EW316" s="33"/>
      <c r="EX316" s="33"/>
      <c r="EY316" s="33"/>
      <c r="EZ316" s="33"/>
      <c r="FA316" s="33"/>
      <c r="FB316" s="33"/>
      <c r="FC316" s="33"/>
      <c r="FD316" s="33"/>
      <c r="FE316" s="33"/>
      <c r="FF316" s="33"/>
      <c r="FG316" s="33"/>
      <c r="FH316" s="33"/>
      <c r="FI316" s="33"/>
      <c r="FJ316" s="33"/>
      <c r="FK316" s="33"/>
      <c r="FL316" s="33"/>
      <c r="FM316" s="33"/>
      <c r="FN316" s="33"/>
      <c r="FO316" s="33"/>
      <c r="FP316" s="33"/>
      <c r="FQ316" s="33"/>
      <c r="FR316" s="33"/>
      <c r="FS316" s="33"/>
      <c r="FT316" s="33"/>
      <c r="FU316" s="33"/>
      <c r="FV316" s="33"/>
      <c r="FW316" s="33"/>
      <c r="FX316" s="33"/>
      <c r="FY316" s="33"/>
      <c r="FZ316" s="33"/>
      <c r="GA316" s="33"/>
      <c r="GB316" s="33"/>
      <c r="GC316" s="33"/>
      <c r="GD316" s="33"/>
      <c r="GE316" s="33"/>
      <c r="GF316" s="33"/>
      <c r="GG316" s="33"/>
      <c r="GH316" s="33"/>
      <c r="GI316" s="33"/>
      <c r="GJ316" s="33"/>
      <c r="GK316" s="33"/>
      <c r="GL316" s="33"/>
      <c r="GM316" s="33"/>
    </row>
    <row r="317" spans="1:195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  <c r="FI317" s="33"/>
      <c r="FJ317" s="33"/>
      <c r="FK317" s="33"/>
      <c r="FL317" s="33"/>
      <c r="FM317" s="33"/>
      <c r="FN317" s="33"/>
      <c r="FO317" s="33"/>
      <c r="FP317" s="33"/>
      <c r="FQ317" s="33"/>
      <c r="FR317" s="33"/>
      <c r="FS317" s="33"/>
      <c r="FT317" s="33"/>
      <c r="FU317" s="33"/>
      <c r="FV317" s="33"/>
      <c r="FW317" s="33"/>
      <c r="FX317" s="33"/>
      <c r="FY317" s="33"/>
      <c r="FZ317" s="33"/>
      <c r="GA317" s="33"/>
      <c r="GB317" s="33"/>
      <c r="GC317" s="33"/>
      <c r="GD317" s="33"/>
      <c r="GE317" s="33"/>
      <c r="GF317" s="33"/>
      <c r="GG317" s="33"/>
      <c r="GH317" s="33"/>
      <c r="GI317" s="33"/>
      <c r="GJ317" s="33"/>
      <c r="GK317" s="33"/>
      <c r="GL317" s="33"/>
      <c r="GM317" s="33"/>
    </row>
    <row r="318" spans="1:195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  <c r="DT318" s="33"/>
      <c r="DU318" s="33"/>
      <c r="DV318" s="33"/>
      <c r="DW318" s="33"/>
      <c r="DX318" s="33"/>
      <c r="DY318" s="33"/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  <c r="EO318" s="33"/>
      <c r="EP318" s="33"/>
      <c r="EQ318" s="33"/>
      <c r="ER318" s="33"/>
      <c r="ES318" s="33"/>
      <c r="ET318" s="33"/>
      <c r="EU318" s="33"/>
      <c r="EV318" s="33"/>
      <c r="EW318" s="33"/>
      <c r="EX318" s="33"/>
      <c r="EY318" s="33"/>
      <c r="EZ318" s="33"/>
      <c r="FA318" s="33"/>
      <c r="FB318" s="33"/>
      <c r="FC318" s="33"/>
      <c r="FD318" s="33"/>
      <c r="FE318" s="33"/>
      <c r="FF318" s="33"/>
      <c r="FG318" s="33"/>
      <c r="FH318" s="33"/>
      <c r="FI318" s="33"/>
      <c r="FJ318" s="33"/>
      <c r="FK318" s="33"/>
      <c r="FL318" s="33"/>
      <c r="FM318" s="33"/>
      <c r="FN318" s="33"/>
      <c r="FO318" s="33"/>
      <c r="FP318" s="33"/>
      <c r="FQ318" s="33"/>
      <c r="FR318" s="33"/>
      <c r="FS318" s="33"/>
      <c r="FT318" s="33"/>
      <c r="FU318" s="33"/>
      <c r="FV318" s="33"/>
      <c r="FW318" s="33"/>
      <c r="FX318" s="33"/>
      <c r="FY318" s="33"/>
      <c r="FZ318" s="33"/>
      <c r="GA318" s="33"/>
      <c r="GB318" s="33"/>
      <c r="GC318" s="33"/>
      <c r="GD318" s="33"/>
      <c r="GE318" s="33"/>
      <c r="GF318" s="33"/>
      <c r="GG318" s="33"/>
      <c r="GH318" s="33"/>
      <c r="GI318" s="33"/>
      <c r="GJ318" s="33"/>
      <c r="GK318" s="33"/>
      <c r="GL318" s="33"/>
      <c r="GM318" s="33"/>
    </row>
    <row r="319" spans="1:195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  <c r="GH319" s="33"/>
      <c r="GI319" s="33"/>
      <c r="GJ319" s="33"/>
      <c r="GK319" s="33"/>
      <c r="GL319" s="33"/>
      <c r="GM319" s="33"/>
    </row>
    <row r="320" spans="1:195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33"/>
      <c r="DV320" s="33"/>
      <c r="DW320" s="33"/>
      <c r="DX320" s="33"/>
      <c r="DY320" s="33"/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  <c r="EO320" s="33"/>
      <c r="EP320" s="33"/>
      <c r="EQ320" s="33"/>
      <c r="ER320" s="33"/>
      <c r="ES320" s="33"/>
      <c r="ET320" s="33"/>
      <c r="EU320" s="33"/>
      <c r="EV320" s="33"/>
      <c r="EW320" s="33"/>
      <c r="EX320" s="33"/>
      <c r="EY320" s="33"/>
      <c r="EZ320" s="33"/>
      <c r="FA320" s="33"/>
      <c r="FB320" s="33"/>
      <c r="FC320" s="33"/>
      <c r="FD320" s="33"/>
      <c r="FE320" s="33"/>
      <c r="FF320" s="33"/>
      <c r="FG320" s="33"/>
      <c r="FH320" s="33"/>
      <c r="FI320" s="33"/>
      <c r="FJ320" s="33"/>
      <c r="FK320" s="33"/>
      <c r="FL320" s="33"/>
      <c r="FM320" s="33"/>
      <c r="FN320" s="33"/>
      <c r="FO320" s="33"/>
      <c r="FP320" s="33"/>
      <c r="FQ320" s="33"/>
      <c r="FR320" s="33"/>
      <c r="FS320" s="33"/>
      <c r="FT320" s="33"/>
      <c r="FU320" s="33"/>
      <c r="FV320" s="33"/>
      <c r="FW320" s="33"/>
      <c r="FX320" s="33"/>
      <c r="FY320" s="33"/>
      <c r="FZ320" s="33"/>
      <c r="GA320" s="33"/>
      <c r="GB320" s="33"/>
      <c r="GC320" s="33"/>
      <c r="GD320" s="33"/>
      <c r="GE320" s="33"/>
      <c r="GF320" s="33"/>
      <c r="GG320" s="33"/>
      <c r="GH320" s="33"/>
      <c r="GI320" s="33"/>
      <c r="GJ320" s="33"/>
      <c r="GK320" s="33"/>
      <c r="GL320" s="33"/>
      <c r="GM320" s="33"/>
    </row>
    <row r="321" spans="1:195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  <c r="FV321" s="33"/>
      <c r="FW321" s="33"/>
      <c r="FX321" s="33"/>
      <c r="FY321" s="33"/>
      <c r="FZ321" s="33"/>
      <c r="GA321" s="33"/>
      <c r="GB321" s="33"/>
      <c r="GC321" s="33"/>
      <c r="GD321" s="33"/>
      <c r="GE321" s="33"/>
      <c r="GF321" s="33"/>
      <c r="GG321" s="33"/>
      <c r="GH321" s="33"/>
      <c r="GI321" s="33"/>
      <c r="GJ321" s="33"/>
      <c r="GK321" s="33"/>
      <c r="GL321" s="33"/>
      <c r="GM321" s="33"/>
    </row>
    <row r="322" spans="1:195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  <c r="FV322" s="33"/>
      <c r="FW322" s="33"/>
      <c r="FX322" s="33"/>
      <c r="FY322" s="33"/>
      <c r="FZ322" s="33"/>
      <c r="GA322" s="33"/>
      <c r="GB322" s="33"/>
      <c r="GC322" s="33"/>
      <c r="GD322" s="33"/>
      <c r="GE322" s="33"/>
      <c r="GF322" s="33"/>
      <c r="GG322" s="33"/>
      <c r="GH322" s="33"/>
      <c r="GI322" s="33"/>
      <c r="GJ322" s="33"/>
      <c r="GK322" s="33"/>
      <c r="GL322" s="33"/>
      <c r="GM322" s="33"/>
    </row>
    <row r="323" spans="1:195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33"/>
      <c r="DV323" s="33"/>
      <c r="DW323" s="33"/>
      <c r="DX323" s="33"/>
      <c r="DY323" s="33"/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  <c r="EO323" s="33"/>
      <c r="EP323" s="33"/>
      <c r="EQ323" s="33"/>
      <c r="ER323" s="33"/>
      <c r="ES323" s="33"/>
      <c r="ET323" s="33"/>
      <c r="EU323" s="33"/>
      <c r="EV323" s="33"/>
      <c r="EW323" s="33"/>
      <c r="EX323" s="33"/>
      <c r="EY323" s="33"/>
      <c r="EZ323" s="33"/>
      <c r="FA323" s="33"/>
      <c r="FB323" s="33"/>
      <c r="FC323" s="33"/>
      <c r="FD323" s="33"/>
      <c r="FE323" s="33"/>
      <c r="FF323" s="33"/>
      <c r="FG323" s="33"/>
      <c r="FH323" s="33"/>
      <c r="FI323" s="33"/>
      <c r="FJ323" s="33"/>
      <c r="FK323" s="33"/>
      <c r="FL323" s="33"/>
      <c r="FM323" s="33"/>
      <c r="FN323" s="33"/>
      <c r="FO323" s="33"/>
      <c r="FP323" s="33"/>
      <c r="FQ323" s="33"/>
      <c r="FR323" s="33"/>
      <c r="FS323" s="33"/>
      <c r="FT323" s="33"/>
      <c r="FU323" s="33"/>
      <c r="FV323" s="33"/>
      <c r="FW323" s="33"/>
      <c r="FX323" s="33"/>
      <c r="FY323" s="33"/>
      <c r="FZ323" s="33"/>
      <c r="GA323" s="33"/>
      <c r="GB323" s="33"/>
      <c r="GC323" s="33"/>
      <c r="GD323" s="33"/>
      <c r="GE323" s="33"/>
      <c r="GF323" s="33"/>
      <c r="GG323" s="33"/>
      <c r="GH323" s="33"/>
      <c r="GI323" s="33"/>
      <c r="GJ323" s="33"/>
      <c r="GK323" s="33"/>
      <c r="GL323" s="33"/>
      <c r="GM323" s="33"/>
    </row>
    <row r="324" spans="1:195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33"/>
      <c r="DV324" s="33"/>
      <c r="DW324" s="33"/>
      <c r="DX324" s="33"/>
      <c r="DY324" s="33"/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  <c r="EO324" s="33"/>
      <c r="EP324" s="33"/>
      <c r="EQ324" s="33"/>
      <c r="ER324" s="33"/>
      <c r="ES324" s="33"/>
      <c r="ET324" s="33"/>
      <c r="EU324" s="33"/>
      <c r="EV324" s="33"/>
      <c r="EW324" s="33"/>
      <c r="EX324" s="33"/>
      <c r="EY324" s="33"/>
      <c r="EZ324" s="33"/>
      <c r="FA324" s="33"/>
      <c r="FB324" s="33"/>
      <c r="FC324" s="33"/>
      <c r="FD324" s="33"/>
      <c r="FE324" s="33"/>
      <c r="FF324" s="33"/>
      <c r="FG324" s="33"/>
      <c r="FH324" s="33"/>
      <c r="FI324" s="33"/>
      <c r="FJ324" s="33"/>
      <c r="FK324" s="33"/>
      <c r="FL324" s="33"/>
      <c r="FM324" s="33"/>
      <c r="FN324" s="33"/>
      <c r="FO324" s="33"/>
      <c r="FP324" s="33"/>
      <c r="FQ324" s="33"/>
      <c r="FR324" s="33"/>
      <c r="FS324" s="33"/>
      <c r="FT324" s="33"/>
      <c r="FU324" s="33"/>
      <c r="FV324" s="33"/>
      <c r="FW324" s="33"/>
      <c r="FX324" s="33"/>
      <c r="FY324" s="33"/>
      <c r="FZ324" s="33"/>
      <c r="GA324" s="33"/>
      <c r="GB324" s="33"/>
      <c r="GC324" s="33"/>
      <c r="GD324" s="33"/>
      <c r="GE324" s="33"/>
      <c r="GF324" s="33"/>
      <c r="GG324" s="33"/>
      <c r="GH324" s="33"/>
      <c r="GI324" s="33"/>
      <c r="GJ324" s="33"/>
      <c r="GK324" s="33"/>
      <c r="GL324" s="33"/>
      <c r="GM324" s="33"/>
    </row>
    <row r="325" spans="1:195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  <c r="DO325" s="33"/>
      <c r="DP325" s="33"/>
      <c r="DQ325" s="33"/>
      <c r="DR325" s="33"/>
      <c r="DS325" s="33"/>
      <c r="DT325" s="33"/>
      <c r="DU325" s="33"/>
      <c r="DV325" s="33"/>
      <c r="DW325" s="33"/>
      <c r="DX325" s="33"/>
      <c r="DY325" s="33"/>
      <c r="DZ325" s="33"/>
      <c r="EA325" s="33"/>
      <c r="EB325" s="33"/>
      <c r="EC325" s="33"/>
      <c r="ED325" s="33"/>
      <c r="EE325" s="33"/>
      <c r="EF325" s="33"/>
      <c r="EG325" s="33"/>
      <c r="EH325" s="33"/>
      <c r="EI325" s="33"/>
      <c r="EJ325" s="33"/>
      <c r="EK325" s="33"/>
      <c r="EL325" s="33"/>
      <c r="EM325" s="33"/>
      <c r="EN325" s="33"/>
      <c r="EO325" s="33"/>
      <c r="EP325" s="33"/>
      <c r="EQ325" s="33"/>
      <c r="ER325" s="33"/>
      <c r="ES325" s="33"/>
      <c r="ET325" s="33"/>
      <c r="EU325" s="33"/>
      <c r="EV325" s="33"/>
      <c r="EW325" s="33"/>
      <c r="EX325" s="33"/>
      <c r="EY325" s="33"/>
      <c r="EZ325" s="33"/>
      <c r="FA325" s="33"/>
      <c r="FB325" s="33"/>
      <c r="FC325" s="33"/>
      <c r="FD325" s="33"/>
      <c r="FE325" s="33"/>
      <c r="FF325" s="33"/>
      <c r="FG325" s="33"/>
      <c r="FH325" s="33"/>
      <c r="FI325" s="33"/>
      <c r="FJ325" s="33"/>
      <c r="FK325" s="33"/>
      <c r="FL325" s="33"/>
      <c r="FM325" s="33"/>
      <c r="FN325" s="33"/>
      <c r="FO325" s="33"/>
      <c r="FP325" s="33"/>
      <c r="FQ325" s="33"/>
      <c r="FR325" s="33"/>
      <c r="FS325" s="33"/>
      <c r="FT325" s="33"/>
      <c r="FU325" s="33"/>
      <c r="FV325" s="33"/>
      <c r="FW325" s="33"/>
      <c r="FX325" s="33"/>
      <c r="FY325" s="33"/>
      <c r="FZ325" s="33"/>
      <c r="GA325" s="33"/>
      <c r="GB325" s="33"/>
      <c r="GC325" s="33"/>
      <c r="GD325" s="33"/>
      <c r="GE325" s="33"/>
      <c r="GF325" s="33"/>
      <c r="GG325" s="33"/>
      <c r="GH325" s="33"/>
      <c r="GI325" s="33"/>
      <c r="GJ325" s="33"/>
      <c r="GK325" s="33"/>
      <c r="GL325" s="33"/>
      <c r="GM325" s="33"/>
    </row>
    <row r="326" spans="1:195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  <c r="DT326" s="33"/>
      <c r="DU326" s="33"/>
      <c r="DV326" s="33"/>
      <c r="DW326" s="33"/>
      <c r="DX326" s="33"/>
      <c r="DY326" s="33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  <c r="EO326" s="33"/>
      <c r="EP326" s="33"/>
      <c r="EQ326" s="33"/>
      <c r="ER326" s="33"/>
      <c r="ES326" s="33"/>
      <c r="ET326" s="33"/>
      <c r="EU326" s="33"/>
      <c r="EV326" s="33"/>
      <c r="EW326" s="33"/>
      <c r="EX326" s="33"/>
      <c r="EY326" s="33"/>
      <c r="EZ326" s="33"/>
      <c r="FA326" s="33"/>
      <c r="FB326" s="33"/>
      <c r="FC326" s="33"/>
      <c r="FD326" s="33"/>
      <c r="FE326" s="33"/>
      <c r="FF326" s="33"/>
      <c r="FG326" s="33"/>
      <c r="FH326" s="33"/>
      <c r="FI326" s="33"/>
      <c r="FJ326" s="33"/>
      <c r="FK326" s="33"/>
      <c r="FL326" s="33"/>
      <c r="FM326" s="33"/>
      <c r="FN326" s="33"/>
      <c r="FO326" s="33"/>
      <c r="FP326" s="33"/>
      <c r="FQ326" s="33"/>
      <c r="FR326" s="33"/>
      <c r="FS326" s="33"/>
      <c r="FT326" s="33"/>
      <c r="FU326" s="33"/>
      <c r="FV326" s="33"/>
      <c r="FW326" s="33"/>
      <c r="FX326" s="33"/>
      <c r="FY326" s="33"/>
      <c r="FZ326" s="33"/>
      <c r="GA326" s="33"/>
      <c r="GB326" s="33"/>
      <c r="GC326" s="33"/>
      <c r="GD326" s="33"/>
      <c r="GE326" s="33"/>
      <c r="GF326" s="33"/>
      <c r="GG326" s="33"/>
      <c r="GH326" s="33"/>
      <c r="GI326" s="33"/>
      <c r="GJ326" s="33"/>
      <c r="GK326" s="33"/>
      <c r="GL326" s="33"/>
      <c r="GM326" s="33"/>
    </row>
    <row r="327" spans="1:195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  <c r="DR327" s="33"/>
      <c r="DS327" s="33"/>
      <c r="DT327" s="33"/>
      <c r="DU327" s="33"/>
      <c r="DV327" s="33"/>
      <c r="DW327" s="33"/>
      <c r="DX327" s="33"/>
      <c r="DY327" s="33"/>
      <c r="DZ327" s="33"/>
      <c r="EA327" s="33"/>
      <c r="EB327" s="33"/>
      <c r="EC327" s="33"/>
      <c r="ED327" s="33"/>
      <c r="EE327" s="33"/>
      <c r="EF327" s="33"/>
      <c r="EG327" s="33"/>
      <c r="EH327" s="33"/>
      <c r="EI327" s="33"/>
      <c r="EJ327" s="33"/>
      <c r="EK327" s="33"/>
      <c r="EL327" s="33"/>
      <c r="EM327" s="33"/>
      <c r="EN327" s="33"/>
      <c r="EO327" s="33"/>
      <c r="EP327" s="33"/>
      <c r="EQ327" s="33"/>
      <c r="ER327" s="33"/>
      <c r="ES327" s="33"/>
      <c r="ET327" s="33"/>
      <c r="EU327" s="33"/>
      <c r="EV327" s="33"/>
      <c r="EW327" s="33"/>
      <c r="EX327" s="33"/>
      <c r="EY327" s="33"/>
      <c r="EZ327" s="33"/>
      <c r="FA327" s="33"/>
      <c r="FB327" s="33"/>
      <c r="FC327" s="33"/>
      <c r="FD327" s="33"/>
      <c r="FE327" s="33"/>
      <c r="FF327" s="33"/>
      <c r="FG327" s="33"/>
      <c r="FH327" s="33"/>
      <c r="FI327" s="33"/>
      <c r="FJ327" s="33"/>
      <c r="FK327" s="33"/>
      <c r="FL327" s="33"/>
      <c r="FM327" s="33"/>
      <c r="FN327" s="33"/>
      <c r="FO327" s="33"/>
      <c r="FP327" s="33"/>
      <c r="FQ327" s="33"/>
      <c r="FR327" s="33"/>
      <c r="FS327" s="33"/>
      <c r="FT327" s="33"/>
      <c r="FU327" s="33"/>
      <c r="FV327" s="33"/>
      <c r="FW327" s="33"/>
      <c r="FX327" s="33"/>
      <c r="FY327" s="33"/>
      <c r="FZ327" s="33"/>
      <c r="GA327" s="33"/>
      <c r="GB327" s="33"/>
      <c r="GC327" s="33"/>
      <c r="GD327" s="33"/>
      <c r="GE327" s="33"/>
      <c r="GF327" s="33"/>
      <c r="GG327" s="33"/>
      <c r="GH327" s="33"/>
      <c r="GI327" s="33"/>
      <c r="GJ327" s="33"/>
      <c r="GK327" s="33"/>
      <c r="GL327" s="33"/>
      <c r="GM327" s="33"/>
    </row>
    <row r="328" spans="1:195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  <c r="DR328" s="33"/>
      <c r="DS328" s="33"/>
      <c r="DT328" s="33"/>
      <c r="DU328" s="33"/>
      <c r="DV328" s="33"/>
      <c r="DW328" s="33"/>
      <c r="DX328" s="33"/>
      <c r="DY328" s="33"/>
      <c r="DZ328" s="33"/>
      <c r="EA328" s="33"/>
      <c r="EB328" s="33"/>
      <c r="EC328" s="33"/>
      <c r="ED328" s="33"/>
      <c r="EE328" s="33"/>
      <c r="EF328" s="33"/>
      <c r="EG328" s="33"/>
      <c r="EH328" s="33"/>
      <c r="EI328" s="33"/>
      <c r="EJ328" s="33"/>
      <c r="EK328" s="33"/>
      <c r="EL328" s="33"/>
      <c r="EM328" s="33"/>
      <c r="EN328" s="33"/>
      <c r="EO328" s="33"/>
      <c r="EP328" s="33"/>
      <c r="EQ328" s="33"/>
      <c r="ER328" s="33"/>
      <c r="ES328" s="33"/>
      <c r="ET328" s="33"/>
      <c r="EU328" s="33"/>
      <c r="EV328" s="33"/>
      <c r="EW328" s="33"/>
      <c r="EX328" s="33"/>
      <c r="EY328" s="33"/>
      <c r="EZ328" s="33"/>
      <c r="FA328" s="33"/>
      <c r="FB328" s="33"/>
      <c r="FC328" s="33"/>
      <c r="FD328" s="33"/>
      <c r="FE328" s="33"/>
      <c r="FF328" s="33"/>
      <c r="FG328" s="33"/>
      <c r="FH328" s="33"/>
      <c r="FI328" s="33"/>
      <c r="FJ328" s="33"/>
      <c r="FK328" s="33"/>
      <c r="FL328" s="33"/>
      <c r="FM328" s="33"/>
      <c r="FN328" s="33"/>
      <c r="FO328" s="33"/>
      <c r="FP328" s="33"/>
      <c r="FQ328" s="33"/>
      <c r="FR328" s="33"/>
      <c r="FS328" s="33"/>
      <c r="FT328" s="33"/>
      <c r="FU328" s="33"/>
      <c r="FV328" s="33"/>
      <c r="FW328" s="33"/>
      <c r="FX328" s="33"/>
      <c r="FY328" s="33"/>
      <c r="FZ328" s="33"/>
      <c r="GA328" s="33"/>
      <c r="GB328" s="33"/>
      <c r="GC328" s="33"/>
      <c r="GD328" s="33"/>
      <c r="GE328" s="33"/>
      <c r="GF328" s="33"/>
      <c r="GG328" s="33"/>
      <c r="GH328" s="33"/>
      <c r="GI328" s="33"/>
      <c r="GJ328" s="33"/>
      <c r="GK328" s="33"/>
      <c r="GL328" s="33"/>
      <c r="GM328" s="33"/>
    </row>
  </sheetData>
  <mergeCells count="315">
    <mergeCell ref="ED31:EU31"/>
    <mergeCell ref="EV31:FK31"/>
    <mergeCell ref="FL31:GE31"/>
    <mergeCell ref="A44:GE44"/>
    <mergeCell ref="A46:GE46"/>
    <mergeCell ref="A47:GE47"/>
    <mergeCell ref="A49:E49"/>
    <mergeCell ref="F49:ER49"/>
    <mergeCell ref="ES49:GE49"/>
    <mergeCell ref="A31:E31"/>
    <mergeCell ref="F31:AQ31"/>
    <mergeCell ref="AR31:BC31"/>
    <mergeCell ref="BD31:BM31"/>
    <mergeCell ref="BN31:CC31"/>
    <mergeCell ref="CD31:CP31"/>
    <mergeCell ref="CQ31:DA31"/>
    <mergeCell ref="DB31:DM31"/>
    <mergeCell ref="DN31:EC31"/>
    <mergeCell ref="A42:E42"/>
    <mergeCell ref="F42:DV42"/>
    <mergeCell ref="DW42:ER42"/>
    <mergeCell ref="ES42:GE42"/>
    <mergeCell ref="A43:ER43"/>
    <mergeCell ref="ES43:GE43"/>
    <mergeCell ref="A92:ER92"/>
    <mergeCell ref="ES92:GE92"/>
    <mergeCell ref="A93:GE93"/>
    <mergeCell ref="A95:GE95"/>
    <mergeCell ref="A90:E90"/>
    <mergeCell ref="F90:DV90"/>
    <mergeCell ref="DW90:ER90"/>
    <mergeCell ref="ES90:GE90"/>
    <mergeCell ref="A91:E91"/>
    <mergeCell ref="F91:DV91"/>
    <mergeCell ref="DW91:ER91"/>
    <mergeCell ref="ES91:GE91"/>
    <mergeCell ref="A84:ER84"/>
    <mergeCell ref="ES84:GE84"/>
    <mergeCell ref="A85:GE85"/>
    <mergeCell ref="A87:GE87"/>
    <mergeCell ref="A89:E89"/>
    <mergeCell ref="F89:DV89"/>
    <mergeCell ref="DW89:ER89"/>
    <mergeCell ref="ES89:GE89"/>
    <mergeCell ref="A82:E82"/>
    <mergeCell ref="F82:DV82"/>
    <mergeCell ref="DW82:ER82"/>
    <mergeCell ref="ES82:GE82"/>
    <mergeCell ref="A83:E83"/>
    <mergeCell ref="F83:DV83"/>
    <mergeCell ref="DW83:ER83"/>
    <mergeCell ref="ES83:GE83"/>
    <mergeCell ref="A77:ER77"/>
    <mergeCell ref="ES77:GE77"/>
    <mergeCell ref="A79:GE79"/>
    <mergeCell ref="A81:E81"/>
    <mergeCell ref="F81:DV81"/>
    <mergeCell ref="DW81:ER81"/>
    <mergeCell ref="ES81:GE81"/>
    <mergeCell ref="A75:E75"/>
    <mergeCell ref="F75:ER75"/>
    <mergeCell ref="ES75:GE75"/>
    <mergeCell ref="A76:E76"/>
    <mergeCell ref="F76:ER76"/>
    <mergeCell ref="ES76:GE76"/>
    <mergeCell ref="A70:ER70"/>
    <mergeCell ref="ES70:GE70"/>
    <mergeCell ref="A72:GE72"/>
    <mergeCell ref="A74:E74"/>
    <mergeCell ref="F74:ER74"/>
    <mergeCell ref="ES74:GE74"/>
    <mergeCell ref="A68:E68"/>
    <mergeCell ref="F68:ER68"/>
    <mergeCell ref="ES68:GE68"/>
    <mergeCell ref="A69:E69"/>
    <mergeCell ref="F69:ER69"/>
    <mergeCell ref="ES69:GE69"/>
    <mergeCell ref="A63:ER63"/>
    <mergeCell ref="ES63:GE63"/>
    <mergeCell ref="A65:GE65"/>
    <mergeCell ref="A67:E67"/>
    <mergeCell ref="F67:ER67"/>
    <mergeCell ref="ES67:GE67"/>
    <mergeCell ref="A51:E51"/>
    <mergeCell ref="F51:DV51"/>
    <mergeCell ref="DW51:ER51"/>
    <mergeCell ref="ES51:GE51"/>
    <mergeCell ref="A61:E61"/>
    <mergeCell ref="F61:ER61"/>
    <mergeCell ref="ES61:GE61"/>
    <mergeCell ref="A62:E62"/>
    <mergeCell ref="F62:ER62"/>
    <mergeCell ref="ES62:GE62"/>
    <mergeCell ref="A56:ER56"/>
    <mergeCell ref="ES56:GE56"/>
    <mergeCell ref="A58:GE58"/>
    <mergeCell ref="A60:E60"/>
    <mergeCell ref="F60:ER60"/>
    <mergeCell ref="ES60:GE60"/>
    <mergeCell ref="A54:E54"/>
    <mergeCell ref="F54:DV54"/>
    <mergeCell ref="DW54:ER54"/>
    <mergeCell ref="ES54:GE54"/>
    <mergeCell ref="DW53:ER53"/>
    <mergeCell ref="ES53:GE53"/>
    <mergeCell ref="A55:E55"/>
    <mergeCell ref="F55:DV55"/>
    <mergeCell ref="DW55:ER55"/>
    <mergeCell ref="ES55:GE55"/>
    <mergeCell ref="A53:E53"/>
    <mergeCell ref="F53:DV53"/>
    <mergeCell ref="A52:E52"/>
    <mergeCell ref="ES52:GE52"/>
    <mergeCell ref="F50:DV50"/>
    <mergeCell ref="DW50:ER50"/>
    <mergeCell ref="F52:DV52"/>
    <mergeCell ref="DW52:ER52"/>
    <mergeCell ref="A36:GE36"/>
    <mergeCell ref="A37:GE37"/>
    <mergeCell ref="A39:E39"/>
    <mergeCell ref="F39:DV39"/>
    <mergeCell ref="DW39:ER39"/>
    <mergeCell ref="ES39:GE39"/>
    <mergeCell ref="A40:E40"/>
    <mergeCell ref="F40:DV40"/>
    <mergeCell ref="DW40:ER40"/>
    <mergeCell ref="ES40:GE40"/>
    <mergeCell ref="A41:E41"/>
    <mergeCell ref="F41:DV41"/>
    <mergeCell ref="DW41:ER41"/>
    <mergeCell ref="ES41:GE41"/>
    <mergeCell ref="A50:E50"/>
    <mergeCell ref="ES50:GE50"/>
    <mergeCell ref="DB34:DM34"/>
    <mergeCell ref="DN34:EC34"/>
    <mergeCell ref="ED34:EU34"/>
    <mergeCell ref="EV34:FK34"/>
    <mergeCell ref="FL34:GE34"/>
    <mergeCell ref="A35:GE35"/>
    <mergeCell ref="A34:AQ34"/>
    <mergeCell ref="AR34:BC34"/>
    <mergeCell ref="BD34:BM34"/>
    <mergeCell ref="BN34:CC34"/>
    <mergeCell ref="CD34:CP34"/>
    <mergeCell ref="CQ34:DA34"/>
    <mergeCell ref="CQ33:DA33"/>
    <mergeCell ref="DB33:DM33"/>
    <mergeCell ref="DN33:EC33"/>
    <mergeCell ref="ED33:EU33"/>
    <mergeCell ref="EV33:FK33"/>
    <mergeCell ref="FL33:GE33"/>
    <mergeCell ref="A33:E33"/>
    <mergeCell ref="F33:AQ33"/>
    <mergeCell ref="AR33:BC33"/>
    <mergeCell ref="BD33:BM33"/>
    <mergeCell ref="BN33:CC33"/>
    <mergeCell ref="CD33:CP33"/>
    <mergeCell ref="CQ29:DA29"/>
    <mergeCell ref="DB29:DM29"/>
    <mergeCell ref="DN29:EC29"/>
    <mergeCell ref="ED29:EU29"/>
    <mergeCell ref="EV30:FK30"/>
    <mergeCell ref="EV29:FK29"/>
    <mergeCell ref="FL29:GE29"/>
    <mergeCell ref="A29:E29"/>
    <mergeCell ref="F29:AQ29"/>
    <mergeCell ref="AR29:BC29"/>
    <mergeCell ref="BD29:BM29"/>
    <mergeCell ref="BN29:CC29"/>
    <mergeCell ref="CD29:CP29"/>
    <mergeCell ref="FL30:GE30"/>
    <mergeCell ref="A30:E30"/>
    <mergeCell ref="F30:AQ30"/>
    <mergeCell ref="AR30:BC30"/>
    <mergeCell ref="BD30:BM30"/>
    <mergeCell ref="BN30:CC30"/>
    <mergeCell ref="CD30:CP30"/>
    <mergeCell ref="CQ30:DA30"/>
    <mergeCell ref="DB30:DM30"/>
    <mergeCell ref="DN30:EC30"/>
    <mergeCell ref="ED30:EU30"/>
    <mergeCell ref="EV28:FK28"/>
    <mergeCell ref="FL28:GE28"/>
    <mergeCell ref="A28:E28"/>
    <mergeCell ref="F28:AQ28"/>
    <mergeCell ref="AR28:BC28"/>
    <mergeCell ref="BD28:BM28"/>
    <mergeCell ref="BN28:CC28"/>
    <mergeCell ref="CD28:CP28"/>
    <mergeCell ref="CQ28:DA28"/>
    <mergeCell ref="DB28:DM28"/>
    <mergeCell ref="DN28:EC28"/>
    <mergeCell ref="ED28:EU28"/>
    <mergeCell ref="ED26:GE26"/>
    <mergeCell ref="ED27:EU27"/>
    <mergeCell ref="A21:E21"/>
    <mergeCell ref="F21:DV21"/>
    <mergeCell ref="DW21:ER21"/>
    <mergeCell ref="ES21:GE21"/>
    <mergeCell ref="A22:ER22"/>
    <mergeCell ref="ES22:GE22"/>
    <mergeCell ref="A24:GE24"/>
    <mergeCell ref="A26:E27"/>
    <mergeCell ref="F26:AQ27"/>
    <mergeCell ref="AR26:BC27"/>
    <mergeCell ref="BD26:BM27"/>
    <mergeCell ref="BN26:CC27"/>
    <mergeCell ref="CD26:CP27"/>
    <mergeCell ref="CQ26:DA27"/>
    <mergeCell ref="DB26:DM27"/>
    <mergeCell ref="DN26:EC27"/>
    <mergeCell ref="EV27:FK27"/>
    <mergeCell ref="FL27:GE27"/>
    <mergeCell ref="A19:E19"/>
    <mergeCell ref="F19:DV19"/>
    <mergeCell ref="DW19:ER19"/>
    <mergeCell ref="ES19:GE19"/>
    <mergeCell ref="A20:E20"/>
    <mergeCell ref="F20:DV20"/>
    <mergeCell ref="DW20:ER20"/>
    <mergeCell ref="ES20:GE20"/>
    <mergeCell ref="A13:GD13"/>
    <mergeCell ref="A15:GE15"/>
    <mergeCell ref="A16:GE16"/>
    <mergeCell ref="A18:E18"/>
    <mergeCell ref="F18:ER18"/>
    <mergeCell ref="ES18:GE18"/>
    <mergeCell ref="DB11:DM11"/>
    <mergeCell ref="DN11:EC11"/>
    <mergeCell ref="ED11:EU11"/>
    <mergeCell ref="EV11:FK11"/>
    <mergeCell ref="FL11:GE11"/>
    <mergeCell ref="A12:GD12"/>
    <mergeCell ref="A11:AQ11"/>
    <mergeCell ref="AR11:BC11"/>
    <mergeCell ref="BD11:BM11"/>
    <mergeCell ref="BN11:CC11"/>
    <mergeCell ref="CD11:CP11"/>
    <mergeCell ref="CQ11:DA11"/>
    <mergeCell ref="CQ10:DA10"/>
    <mergeCell ref="DB10:DM10"/>
    <mergeCell ref="DN10:EC10"/>
    <mergeCell ref="ED10:EU10"/>
    <mergeCell ref="EV10:FK10"/>
    <mergeCell ref="FL10:GE10"/>
    <mergeCell ref="A10:E10"/>
    <mergeCell ref="F10:AQ10"/>
    <mergeCell ref="AR10:BC10"/>
    <mergeCell ref="BD10:BM10"/>
    <mergeCell ref="BN10:CC10"/>
    <mergeCell ref="CD10:CP10"/>
    <mergeCell ref="CQ9:DA9"/>
    <mergeCell ref="DB9:DM9"/>
    <mergeCell ref="DN9:EC9"/>
    <mergeCell ref="ED9:EU9"/>
    <mergeCell ref="EV9:FK9"/>
    <mergeCell ref="FL9:GE9"/>
    <mergeCell ref="A9:E9"/>
    <mergeCell ref="F9:AQ9"/>
    <mergeCell ref="AR9:BC9"/>
    <mergeCell ref="BD9:BM9"/>
    <mergeCell ref="BN9:CC9"/>
    <mergeCell ref="CD9:CP9"/>
    <mergeCell ref="CQ8:DA8"/>
    <mergeCell ref="DB8:DM8"/>
    <mergeCell ref="DN8:EC8"/>
    <mergeCell ref="ED8:EU8"/>
    <mergeCell ref="EV8:FK8"/>
    <mergeCell ref="FL8:GE8"/>
    <mergeCell ref="A8:E8"/>
    <mergeCell ref="F8:AQ8"/>
    <mergeCell ref="AR8:BC8"/>
    <mergeCell ref="BD8:BM8"/>
    <mergeCell ref="BN8:CC8"/>
    <mergeCell ref="CD8:CP8"/>
    <mergeCell ref="CQ7:DA7"/>
    <mergeCell ref="DB7:DM7"/>
    <mergeCell ref="DN7:EC7"/>
    <mergeCell ref="ED7:EU7"/>
    <mergeCell ref="EV7:FK7"/>
    <mergeCell ref="FL7:GE7"/>
    <mergeCell ref="A7:E7"/>
    <mergeCell ref="F7:AQ7"/>
    <mergeCell ref="AR7:BC7"/>
    <mergeCell ref="BD7:BM7"/>
    <mergeCell ref="BN7:CC7"/>
    <mergeCell ref="CD7:CP7"/>
    <mergeCell ref="DB5:DM6"/>
    <mergeCell ref="DN5:EC6"/>
    <mergeCell ref="ED5:GE5"/>
    <mergeCell ref="ED6:EU6"/>
    <mergeCell ref="EV6:FK6"/>
    <mergeCell ref="FL6:GE6"/>
    <mergeCell ref="A1:GE1"/>
    <mergeCell ref="A2:GE2"/>
    <mergeCell ref="A3:GE3"/>
    <mergeCell ref="A5:E6"/>
    <mergeCell ref="F5:AQ6"/>
    <mergeCell ref="AR5:BC6"/>
    <mergeCell ref="BD5:BM6"/>
    <mergeCell ref="BN5:CC6"/>
    <mergeCell ref="CD5:CP6"/>
    <mergeCell ref="CQ5:DA6"/>
    <mergeCell ref="ED32:EU32"/>
    <mergeCell ref="EV32:FK32"/>
    <mergeCell ref="FL32:GE32"/>
    <mergeCell ref="A32:E32"/>
    <mergeCell ref="F32:AQ32"/>
    <mergeCell ref="AR32:BC32"/>
    <mergeCell ref="BD32:BM32"/>
    <mergeCell ref="BN32:CC32"/>
    <mergeCell ref="CD32:CP32"/>
    <mergeCell ref="CQ32:DA32"/>
    <mergeCell ref="DB32:DM32"/>
    <mergeCell ref="DN32:EC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D17"/>
  <sheetViews>
    <sheetView workbookViewId="0">
      <selection activeCell="DD9" sqref="DD9:DN9"/>
    </sheetView>
  </sheetViews>
  <sheetFormatPr defaultColWidth="0.85546875" defaultRowHeight="24.75" customHeight="1" x14ac:dyDescent="0.25"/>
  <cols>
    <col min="1" max="34" width="0.85546875" style="2"/>
    <col min="35" max="35" width="1.5703125" style="2" customWidth="1"/>
    <col min="36" max="38" width="0.85546875" style="2"/>
    <col min="39" max="39" width="1.7109375" style="2" customWidth="1"/>
    <col min="40" max="40" width="0.85546875" style="2"/>
    <col min="41" max="41" width="2" style="2" customWidth="1"/>
    <col min="42" max="42" width="2.140625" style="2" customWidth="1"/>
    <col min="43" max="43" width="1.7109375" style="2" customWidth="1"/>
    <col min="44" max="44" width="1.42578125" style="2" customWidth="1"/>
    <col min="45" max="45" width="0.85546875" style="2"/>
    <col min="46" max="46" width="1.7109375" style="2" customWidth="1"/>
    <col min="47" max="53" width="0.85546875" style="2"/>
    <col min="54" max="54" width="6.7109375" style="2" customWidth="1"/>
    <col min="55" max="60" width="0.85546875" style="2"/>
    <col min="61" max="61" width="1.85546875" style="2" customWidth="1"/>
    <col min="62" max="62" width="0.85546875" style="2"/>
    <col min="63" max="63" width="5" style="2" customWidth="1"/>
    <col min="64" max="66" width="0.85546875" style="2"/>
    <col min="67" max="67" width="2.28515625" style="2" customWidth="1"/>
    <col min="68" max="72" width="0.85546875" style="2"/>
    <col min="73" max="73" width="3" style="2" customWidth="1"/>
    <col min="74" max="79" width="0.85546875" style="2"/>
    <col min="80" max="80" width="1.140625" style="2" customWidth="1"/>
    <col min="81" max="81" width="0.85546875" style="2" customWidth="1"/>
    <col min="82" max="83" width="2.140625" style="2" customWidth="1"/>
    <col min="84" max="84" width="1" style="2" customWidth="1"/>
    <col min="85" max="95" width="0.85546875" style="2"/>
    <col min="96" max="96" width="6.28515625" style="2" customWidth="1"/>
    <col min="97" max="106" width="0.85546875" style="2"/>
    <col min="107" max="107" width="8" style="2" customWidth="1"/>
    <col min="108" max="114" width="0.85546875" style="2"/>
    <col min="115" max="115" width="0.140625" style="2" customWidth="1"/>
    <col min="116" max="117" width="0.85546875" style="2" hidden="1" customWidth="1"/>
    <col min="118" max="124" width="0.85546875" style="2"/>
    <col min="125" max="125" width="1.28515625" style="2" customWidth="1"/>
    <col min="126" max="126" width="8" style="2" customWidth="1"/>
    <col min="127" max="128" width="0.85546875" style="2"/>
    <col min="129" max="129" width="0.85546875" style="2" customWidth="1"/>
    <col min="130" max="130" width="1.140625" style="2" hidden="1" customWidth="1"/>
    <col min="131" max="131" width="0.85546875" style="2" hidden="1" customWidth="1"/>
    <col min="132" max="132" width="6.140625" style="2" customWidth="1"/>
    <col min="133" max="133" width="5" style="2" customWidth="1"/>
    <col min="134" max="290" width="0.85546875" style="2"/>
    <col min="291" max="291" width="1.5703125" style="2" customWidth="1"/>
    <col min="292" max="294" width="0.85546875" style="2"/>
    <col min="295" max="295" width="1.7109375" style="2" customWidth="1"/>
    <col min="296" max="296" width="0.85546875" style="2"/>
    <col min="297" max="297" width="2" style="2" customWidth="1"/>
    <col min="298" max="298" width="2.140625" style="2" customWidth="1"/>
    <col min="299" max="299" width="1.7109375" style="2" customWidth="1"/>
    <col min="300" max="300" width="1.42578125" style="2" customWidth="1"/>
    <col min="301" max="301" width="0.85546875" style="2"/>
    <col min="302" max="302" width="1.7109375" style="2" customWidth="1"/>
    <col min="303" max="309" width="0.85546875" style="2"/>
    <col min="310" max="310" width="4.140625" style="2" customWidth="1"/>
    <col min="311" max="316" width="0.85546875" style="2"/>
    <col min="317" max="317" width="1.85546875" style="2" customWidth="1"/>
    <col min="318" max="318" width="0.85546875" style="2"/>
    <col min="319" max="319" width="5" style="2" customWidth="1"/>
    <col min="320" max="322" width="0.85546875" style="2"/>
    <col min="323" max="323" width="2.28515625" style="2" customWidth="1"/>
    <col min="324" max="328" width="0.85546875" style="2"/>
    <col min="329" max="329" width="3" style="2" customWidth="1"/>
    <col min="330" max="335" width="0.85546875" style="2"/>
    <col min="336" max="336" width="1.140625" style="2" customWidth="1"/>
    <col min="337" max="337" width="0.85546875" style="2" customWidth="1"/>
    <col min="338" max="338" width="2.140625" style="2" customWidth="1"/>
    <col min="339" max="339" width="0.140625" style="2" customWidth="1"/>
    <col min="340" max="340" width="0" style="2" hidden="1" customWidth="1"/>
    <col min="341" max="351" width="0.85546875" style="2"/>
    <col min="352" max="352" width="4.5703125" style="2" customWidth="1"/>
    <col min="353" max="362" width="0.85546875" style="2"/>
    <col min="363" max="363" width="5.5703125" style="2" customWidth="1"/>
    <col min="364" max="370" width="0.85546875" style="2"/>
    <col min="371" max="371" width="0.140625" style="2" customWidth="1"/>
    <col min="372" max="373" width="0" style="2" hidden="1" customWidth="1"/>
    <col min="374" max="380" width="0.85546875" style="2"/>
    <col min="381" max="381" width="1.28515625" style="2" customWidth="1"/>
    <col min="382" max="382" width="5.28515625" style="2" customWidth="1"/>
    <col min="383" max="384" width="0.85546875" style="2"/>
    <col min="385" max="385" width="0.85546875" style="2" customWidth="1"/>
    <col min="386" max="387" width="0" style="2" hidden="1" customWidth="1"/>
    <col min="388" max="388" width="0.5703125" style="2" customWidth="1"/>
    <col min="389" max="389" width="0" style="2" hidden="1" customWidth="1"/>
    <col min="390" max="546" width="0.85546875" style="2"/>
    <col min="547" max="547" width="1.5703125" style="2" customWidth="1"/>
    <col min="548" max="550" width="0.85546875" style="2"/>
    <col min="551" max="551" width="1.7109375" style="2" customWidth="1"/>
    <col min="552" max="552" width="0.85546875" style="2"/>
    <col min="553" max="553" width="2" style="2" customWidth="1"/>
    <col min="554" max="554" width="2.140625" style="2" customWidth="1"/>
    <col min="555" max="555" width="1.7109375" style="2" customWidth="1"/>
    <col min="556" max="556" width="1.42578125" style="2" customWidth="1"/>
    <col min="557" max="557" width="0.85546875" style="2"/>
    <col min="558" max="558" width="1.7109375" style="2" customWidth="1"/>
    <col min="559" max="565" width="0.85546875" style="2"/>
    <col min="566" max="566" width="4.140625" style="2" customWidth="1"/>
    <col min="567" max="572" width="0.85546875" style="2"/>
    <col min="573" max="573" width="1.85546875" style="2" customWidth="1"/>
    <col min="574" max="574" width="0.85546875" style="2"/>
    <col min="575" max="575" width="5" style="2" customWidth="1"/>
    <col min="576" max="578" width="0.85546875" style="2"/>
    <col min="579" max="579" width="2.28515625" style="2" customWidth="1"/>
    <col min="580" max="584" width="0.85546875" style="2"/>
    <col min="585" max="585" width="3" style="2" customWidth="1"/>
    <col min="586" max="591" width="0.85546875" style="2"/>
    <col min="592" max="592" width="1.140625" style="2" customWidth="1"/>
    <col min="593" max="593" width="0.85546875" style="2" customWidth="1"/>
    <col min="594" max="594" width="2.140625" style="2" customWidth="1"/>
    <col min="595" max="595" width="0.140625" style="2" customWidth="1"/>
    <col min="596" max="596" width="0" style="2" hidden="1" customWidth="1"/>
    <col min="597" max="607" width="0.85546875" style="2"/>
    <col min="608" max="608" width="4.5703125" style="2" customWidth="1"/>
    <col min="609" max="618" width="0.85546875" style="2"/>
    <col min="619" max="619" width="5.5703125" style="2" customWidth="1"/>
    <col min="620" max="626" width="0.85546875" style="2"/>
    <col min="627" max="627" width="0.140625" style="2" customWidth="1"/>
    <col min="628" max="629" width="0" style="2" hidden="1" customWidth="1"/>
    <col min="630" max="636" width="0.85546875" style="2"/>
    <col min="637" max="637" width="1.28515625" style="2" customWidth="1"/>
    <col min="638" max="638" width="5.28515625" style="2" customWidth="1"/>
    <col min="639" max="640" width="0.85546875" style="2"/>
    <col min="641" max="641" width="0.85546875" style="2" customWidth="1"/>
    <col min="642" max="643" width="0" style="2" hidden="1" customWidth="1"/>
    <col min="644" max="644" width="0.5703125" style="2" customWidth="1"/>
    <col min="645" max="645" width="0" style="2" hidden="1" customWidth="1"/>
    <col min="646" max="802" width="0.85546875" style="2"/>
    <col min="803" max="803" width="1.5703125" style="2" customWidth="1"/>
    <col min="804" max="806" width="0.85546875" style="2"/>
    <col min="807" max="807" width="1.7109375" style="2" customWidth="1"/>
    <col min="808" max="808" width="0.85546875" style="2"/>
    <col min="809" max="809" width="2" style="2" customWidth="1"/>
    <col min="810" max="810" width="2.140625" style="2" customWidth="1"/>
    <col min="811" max="811" width="1.7109375" style="2" customWidth="1"/>
    <col min="812" max="812" width="1.42578125" style="2" customWidth="1"/>
    <col min="813" max="813" width="0.85546875" style="2"/>
    <col min="814" max="814" width="1.7109375" style="2" customWidth="1"/>
    <col min="815" max="821" width="0.85546875" style="2"/>
    <col min="822" max="822" width="4.140625" style="2" customWidth="1"/>
    <col min="823" max="828" width="0.85546875" style="2"/>
    <col min="829" max="829" width="1.85546875" style="2" customWidth="1"/>
    <col min="830" max="830" width="0.85546875" style="2"/>
    <col min="831" max="831" width="5" style="2" customWidth="1"/>
    <col min="832" max="834" width="0.85546875" style="2"/>
    <col min="835" max="835" width="2.28515625" style="2" customWidth="1"/>
    <col min="836" max="840" width="0.85546875" style="2"/>
    <col min="841" max="841" width="3" style="2" customWidth="1"/>
    <col min="842" max="847" width="0.85546875" style="2"/>
    <col min="848" max="848" width="1.140625" style="2" customWidth="1"/>
    <col min="849" max="849" width="0.85546875" style="2" customWidth="1"/>
    <col min="850" max="850" width="2.140625" style="2" customWidth="1"/>
    <col min="851" max="851" width="0.140625" style="2" customWidth="1"/>
    <col min="852" max="852" width="0" style="2" hidden="1" customWidth="1"/>
    <col min="853" max="863" width="0.85546875" style="2"/>
    <col min="864" max="864" width="4.5703125" style="2" customWidth="1"/>
    <col min="865" max="874" width="0.85546875" style="2"/>
    <col min="875" max="875" width="5.5703125" style="2" customWidth="1"/>
    <col min="876" max="882" width="0.85546875" style="2"/>
    <col min="883" max="883" width="0.140625" style="2" customWidth="1"/>
    <col min="884" max="885" width="0" style="2" hidden="1" customWidth="1"/>
    <col min="886" max="892" width="0.85546875" style="2"/>
    <col min="893" max="893" width="1.28515625" style="2" customWidth="1"/>
    <col min="894" max="894" width="5.28515625" style="2" customWidth="1"/>
    <col min="895" max="896" width="0.85546875" style="2"/>
    <col min="897" max="897" width="0.85546875" style="2" customWidth="1"/>
    <col min="898" max="899" width="0" style="2" hidden="1" customWidth="1"/>
    <col min="900" max="900" width="0.5703125" style="2" customWidth="1"/>
    <col min="901" max="901" width="0" style="2" hidden="1" customWidth="1"/>
    <col min="902" max="1058" width="0.85546875" style="2"/>
    <col min="1059" max="1059" width="1.5703125" style="2" customWidth="1"/>
    <col min="1060" max="1062" width="0.85546875" style="2"/>
    <col min="1063" max="1063" width="1.7109375" style="2" customWidth="1"/>
    <col min="1064" max="1064" width="0.85546875" style="2"/>
    <col min="1065" max="1065" width="2" style="2" customWidth="1"/>
    <col min="1066" max="1066" width="2.140625" style="2" customWidth="1"/>
    <col min="1067" max="1067" width="1.7109375" style="2" customWidth="1"/>
    <col min="1068" max="1068" width="1.42578125" style="2" customWidth="1"/>
    <col min="1069" max="1069" width="0.85546875" style="2"/>
    <col min="1070" max="1070" width="1.7109375" style="2" customWidth="1"/>
    <col min="1071" max="1077" width="0.85546875" style="2"/>
    <col min="1078" max="1078" width="4.140625" style="2" customWidth="1"/>
    <col min="1079" max="1084" width="0.85546875" style="2"/>
    <col min="1085" max="1085" width="1.85546875" style="2" customWidth="1"/>
    <col min="1086" max="1086" width="0.85546875" style="2"/>
    <col min="1087" max="1087" width="5" style="2" customWidth="1"/>
    <col min="1088" max="1090" width="0.85546875" style="2"/>
    <col min="1091" max="1091" width="2.28515625" style="2" customWidth="1"/>
    <col min="1092" max="1096" width="0.85546875" style="2"/>
    <col min="1097" max="1097" width="3" style="2" customWidth="1"/>
    <col min="1098" max="1103" width="0.85546875" style="2"/>
    <col min="1104" max="1104" width="1.140625" style="2" customWidth="1"/>
    <col min="1105" max="1105" width="0.85546875" style="2" customWidth="1"/>
    <col min="1106" max="1106" width="2.140625" style="2" customWidth="1"/>
    <col min="1107" max="1107" width="0.140625" style="2" customWidth="1"/>
    <col min="1108" max="1108" width="0" style="2" hidden="1" customWidth="1"/>
    <col min="1109" max="1119" width="0.85546875" style="2"/>
    <col min="1120" max="1120" width="4.5703125" style="2" customWidth="1"/>
    <col min="1121" max="1130" width="0.85546875" style="2"/>
    <col min="1131" max="1131" width="5.5703125" style="2" customWidth="1"/>
    <col min="1132" max="1138" width="0.85546875" style="2"/>
    <col min="1139" max="1139" width="0.140625" style="2" customWidth="1"/>
    <col min="1140" max="1141" width="0" style="2" hidden="1" customWidth="1"/>
    <col min="1142" max="1148" width="0.85546875" style="2"/>
    <col min="1149" max="1149" width="1.28515625" style="2" customWidth="1"/>
    <col min="1150" max="1150" width="5.28515625" style="2" customWidth="1"/>
    <col min="1151" max="1152" width="0.85546875" style="2"/>
    <col min="1153" max="1153" width="0.85546875" style="2" customWidth="1"/>
    <col min="1154" max="1155" width="0" style="2" hidden="1" customWidth="1"/>
    <col min="1156" max="1156" width="0.5703125" style="2" customWidth="1"/>
    <col min="1157" max="1157" width="0" style="2" hidden="1" customWidth="1"/>
    <col min="1158" max="1314" width="0.85546875" style="2"/>
    <col min="1315" max="1315" width="1.5703125" style="2" customWidth="1"/>
    <col min="1316" max="1318" width="0.85546875" style="2"/>
    <col min="1319" max="1319" width="1.7109375" style="2" customWidth="1"/>
    <col min="1320" max="1320" width="0.85546875" style="2"/>
    <col min="1321" max="1321" width="2" style="2" customWidth="1"/>
    <col min="1322" max="1322" width="2.140625" style="2" customWidth="1"/>
    <col min="1323" max="1323" width="1.7109375" style="2" customWidth="1"/>
    <col min="1324" max="1324" width="1.42578125" style="2" customWidth="1"/>
    <col min="1325" max="1325" width="0.85546875" style="2"/>
    <col min="1326" max="1326" width="1.7109375" style="2" customWidth="1"/>
    <col min="1327" max="1333" width="0.85546875" style="2"/>
    <col min="1334" max="1334" width="4.140625" style="2" customWidth="1"/>
    <col min="1335" max="1340" width="0.85546875" style="2"/>
    <col min="1341" max="1341" width="1.85546875" style="2" customWidth="1"/>
    <col min="1342" max="1342" width="0.85546875" style="2"/>
    <col min="1343" max="1343" width="5" style="2" customWidth="1"/>
    <col min="1344" max="1346" width="0.85546875" style="2"/>
    <col min="1347" max="1347" width="2.28515625" style="2" customWidth="1"/>
    <col min="1348" max="1352" width="0.85546875" style="2"/>
    <col min="1353" max="1353" width="3" style="2" customWidth="1"/>
    <col min="1354" max="1359" width="0.85546875" style="2"/>
    <col min="1360" max="1360" width="1.140625" style="2" customWidth="1"/>
    <col min="1361" max="1361" width="0.85546875" style="2" customWidth="1"/>
    <col min="1362" max="1362" width="2.140625" style="2" customWidth="1"/>
    <col min="1363" max="1363" width="0.140625" style="2" customWidth="1"/>
    <col min="1364" max="1364" width="0" style="2" hidden="1" customWidth="1"/>
    <col min="1365" max="1375" width="0.85546875" style="2"/>
    <col min="1376" max="1376" width="4.5703125" style="2" customWidth="1"/>
    <col min="1377" max="1386" width="0.85546875" style="2"/>
    <col min="1387" max="1387" width="5.5703125" style="2" customWidth="1"/>
    <col min="1388" max="1394" width="0.85546875" style="2"/>
    <col min="1395" max="1395" width="0.140625" style="2" customWidth="1"/>
    <col min="1396" max="1397" width="0" style="2" hidden="1" customWidth="1"/>
    <col min="1398" max="1404" width="0.85546875" style="2"/>
    <col min="1405" max="1405" width="1.28515625" style="2" customWidth="1"/>
    <col min="1406" max="1406" width="5.28515625" style="2" customWidth="1"/>
    <col min="1407" max="1408" width="0.85546875" style="2"/>
    <col min="1409" max="1409" width="0.85546875" style="2" customWidth="1"/>
    <col min="1410" max="1411" width="0" style="2" hidden="1" customWidth="1"/>
    <col min="1412" max="1412" width="0.5703125" style="2" customWidth="1"/>
    <col min="1413" max="1413" width="0" style="2" hidden="1" customWidth="1"/>
    <col min="1414" max="1570" width="0.85546875" style="2"/>
    <col min="1571" max="1571" width="1.5703125" style="2" customWidth="1"/>
    <col min="1572" max="1574" width="0.85546875" style="2"/>
    <col min="1575" max="1575" width="1.7109375" style="2" customWidth="1"/>
    <col min="1576" max="1576" width="0.85546875" style="2"/>
    <col min="1577" max="1577" width="2" style="2" customWidth="1"/>
    <col min="1578" max="1578" width="2.140625" style="2" customWidth="1"/>
    <col min="1579" max="1579" width="1.7109375" style="2" customWidth="1"/>
    <col min="1580" max="1580" width="1.42578125" style="2" customWidth="1"/>
    <col min="1581" max="1581" width="0.85546875" style="2"/>
    <col min="1582" max="1582" width="1.7109375" style="2" customWidth="1"/>
    <col min="1583" max="1589" width="0.85546875" style="2"/>
    <col min="1590" max="1590" width="4.140625" style="2" customWidth="1"/>
    <col min="1591" max="1596" width="0.85546875" style="2"/>
    <col min="1597" max="1597" width="1.85546875" style="2" customWidth="1"/>
    <col min="1598" max="1598" width="0.85546875" style="2"/>
    <col min="1599" max="1599" width="5" style="2" customWidth="1"/>
    <col min="1600" max="1602" width="0.85546875" style="2"/>
    <col min="1603" max="1603" width="2.28515625" style="2" customWidth="1"/>
    <col min="1604" max="1608" width="0.85546875" style="2"/>
    <col min="1609" max="1609" width="3" style="2" customWidth="1"/>
    <col min="1610" max="1615" width="0.85546875" style="2"/>
    <col min="1616" max="1616" width="1.140625" style="2" customWidth="1"/>
    <col min="1617" max="1617" width="0.85546875" style="2" customWidth="1"/>
    <col min="1618" max="1618" width="2.140625" style="2" customWidth="1"/>
    <col min="1619" max="1619" width="0.140625" style="2" customWidth="1"/>
    <col min="1620" max="1620" width="0" style="2" hidden="1" customWidth="1"/>
    <col min="1621" max="1631" width="0.85546875" style="2"/>
    <col min="1632" max="1632" width="4.5703125" style="2" customWidth="1"/>
    <col min="1633" max="1642" width="0.85546875" style="2"/>
    <col min="1643" max="1643" width="5.5703125" style="2" customWidth="1"/>
    <col min="1644" max="1650" width="0.85546875" style="2"/>
    <col min="1651" max="1651" width="0.140625" style="2" customWidth="1"/>
    <col min="1652" max="1653" width="0" style="2" hidden="1" customWidth="1"/>
    <col min="1654" max="1660" width="0.85546875" style="2"/>
    <col min="1661" max="1661" width="1.28515625" style="2" customWidth="1"/>
    <col min="1662" max="1662" width="5.28515625" style="2" customWidth="1"/>
    <col min="1663" max="1664" width="0.85546875" style="2"/>
    <col min="1665" max="1665" width="0.85546875" style="2" customWidth="1"/>
    <col min="1666" max="1667" width="0" style="2" hidden="1" customWidth="1"/>
    <col min="1668" max="1668" width="0.5703125" style="2" customWidth="1"/>
    <col min="1669" max="1669" width="0" style="2" hidden="1" customWidth="1"/>
    <col min="1670" max="1826" width="0.85546875" style="2"/>
    <col min="1827" max="1827" width="1.5703125" style="2" customWidth="1"/>
    <col min="1828" max="1830" width="0.85546875" style="2"/>
    <col min="1831" max="1831" width="1.7109375" style="2" customWidth="1"/>
    <col min="1832" max="1832" width="0.85546875" style="2"/>
    <col min="1833" max="1833" width="2" style="2" customWidth="1"/>
    <col min="1834" max="1834" width="2.140625" style="2" customWidth="1"/>
    <col min="1835" max="1835" width="1.7109375" style="2" customWidth="1"/>
    <col min="1836" max="1836" width="1.42578125" style="2" customWidth="1"/>
    <col min="1837" max="1837" width="0.85546875" style="2"/>
    <col min="1838" max="1838" width="1.7109375" style="2" customWidth="1"/>
    <col min="1839" max="1845" width="0.85546875" style="2"/>
    <col min="1846" max="1846" width="4.140625" style="2" customWidth="1"/>
    <col min="1847" max="1852" width="0.85546875" style="2"/>
    <col min="1853" max="1853" width="1.85546875" style="2" customWidth="1"/>
    <col min="1854" max="1854" width="0.85546875" style="2"/>
    <col min="1855" max="1855" width="5" style="2" customWidth="1"/>
    <col min="1856" max="1858" width="0.85546875" style="2"/>
    <col min="1859" max="1859" width="2.28515625" style="2" customWidth="1"/>
    <col min="1860" max="1864" width="0.85546875" style="2"/>
    <col min="1865" max="1865" width="3" style="2" customWidth="1"/>
    <col min="1866" max="1871" width="0.85546875" style="2"/>
    <col min="1872" max="1872" width="1.140625" style="2" customWidth="1"/>
    <col min="1873" max="1873" width="0.85546875" style="2" customWidth="1"/>
    <col min="1874" max="1874" width="2.140625" style="2" customWidth="1"/>
    <col min="1875" max="1875" width="0.140625" style="2" customWidth="1"/>
    <col min="1876" max="1876" width="0" style="2" hidden="1" customWidth="1"/>
    <col min="1877" max="1887" width="0.85546875" style="2"/>
    <col min="1888" max="1888" width="4.5703125" style="2" customWidth="1"/>
    <col min="1889" max="1898" width="0.85546875" style="2"/>
    <col min="1899" max="1899" width="5.5703125" style="2" customWidth="1"/>
    <col min="1900" max="1906" width="0.85546875" style="2"/>
    <col min="1907" max="1907" width="0.140625" style="2" customWidth="1"/>
    <col min="1908" max="1909" width="0" style="2" hidden="1" customWidth="1"/>
    <col min="1910" max="1916" width="0.85546875" style="2"/>
    <col min="1917" max="1917" width="1.28515625" style="2" customWidth="1"/>
    <col min="1918" max="1918" width="5.28515625" style="2" customWidth="1"/>
    <col min="1919" max="1920" width="0.85546875" style="2"/>
    <col min="1921" max="1921" width="0.85546875" style="2" customWidth="1"/>
    <col min="1922" max="1923" width="0" style="2" hidden="1" customWidth="1"/>
    <col min="1924" max="1924" width="0.5703125" style="2" customWidth="1"/>
    <col min="1925" max="1925" width="0" style="2" hidden="1" customWidth="1"/>
    <col min="1926" max="2082" width="0.85546875" style="2"/>
    <col min="2083" max="2083" width="1.5703125" style="2" customWidth="1"/>
    <col min="2084" max="2086" width="0.85546875" style="2"/>
    <col min="2087" max="2087" width="1.7109375" style="2" customWidth="1"/>
    <col min="2088" max="2088" width="0.85546875" style="2"/>
    <col min="2089" max="2089" width="2" style="2" customWidth="1"/>
    <col min="2090" max="2090" width="2.140625" style="2" customWidth="1"/>
    <col min="2091" max="2091" width="1.7109375" style="2" customWidth="1"/>
    <col min="2092" max="2092" width="1.42578125" style="2" customWidth="1"/>
    <col min="2093" max="2093" width="0.85546875" style="2"/>
    <col min="2094" max="2094" width="1.7109375" style="2" customWidth="1"/>
    <col min="2095" max="2101" width="0.85546875" style="2"/>
    <col min="2102" max="2102" width="4.140625" style="2" customWidth="1"/>
    <col min="2103" max="2108" width="0.85546875" style="2"/>
    <col min="2109" max="2109" width="1.85546875" style="2" customWidth="1"/>
    <col min="2110" max="2110" width="0.85546875" style="2"/>
    <col min="2111" max="2111" width="5" style="2" customWidth="1"/>
    <col min="2112" max="2114" width="0.85546875" style="2"/>
    <col min="2115" max="2115" width="2.28515625" style="2" customWidth="1"/>
    <col min="2116" max="2120" width="0.85546875" style="2"/>
    <col min="2121" max="2121" width="3" style="2" customWidth="1"/>
    <col min="2122" max="2127" width="0.85546875" style="2"/>
    <col min="2128" max="2128" width="1.140625" style="2" customWidth="1"/>
    <col min="2129" max="2129" width="0.85546875" style="2" customWidth="1"/>
    <col min="2130" max="2130" width="2.140625" style="2" customWidth="1"/>
    <col min="2131" max="2131" width="0.140625" style="2" customWidth="1"/>
    <col min="2132" max="2132" width="0" style="2" hidden="1" customWidth="1"/>
    <col min="2133" max="2143" width="0.85546875" style="2"/>
    <col min="2144" max="2144" width="4.5703125" style="2" customWidth="1"/>
    <col min="2145" max="2154" width="0.85546875" style="2"/>
    <col min="2155" max="2155" width="5.5703125" style="2" customWidth="1"/>
    <col min="2156" max="2162" width="0.85546875" style="2"/>
    <col min="2163" max="2163" width="0.140625" style="2" customWidth="1"/>
    <col min="2164" max="2165" width="0" style="2" hidden="1" customWidth="1"/>
    <col min="2166" max="2172" width="0.85546875" style="2"/>
    <col min="2173" max="2173" width="1.28515625" style="2" customWidth="1"/>
    <col min="2174" max="2174" width="5.28515625" style="2" customWidth="1"/>
    <col min="2175" max="2176" width="0.85546875" style="2"/>
    <col min="2177" max="2177" width="0.85546875" style="2" customWidth="1"/>
    <col min="2178" max="2179" width="0" style="2" hidden="1" customWidth="1"/>
    <col min="2180" max="2180" width="0.5703125" style="2" customWidth="1"/>
    <col min="2181" max="2181" width="0" style="2" hidden="1" customWidth="1"/>
    <col min="2182" max="2338" width="0.85546875" style="2"/>
    <col min="2339" max="2339" width="1.5703125" style="2" customWidth="1"/>
    <col min="2340" max="2342" width="0.85546875" style="2"/>
    <col min="2343" max="2343" width="1.7109375" style="2" customWidth="1"/>
    <col min="2344" max="2344" width="0.85546875" style="2"/>
    <col min="2345" max="2345" width="2" style="2" customWidth="1"/>
    <col min="2346" max="2346" width="2.140625" style="2" customWidth="1"/>
    <col min="2347" max="2347" width="1.7109375" style="2" customWidth="1"/>
    <col min="2348" max="2348" width="1.42578125" style="2" customWidth="1"/>
    <col min="2349" max="2349" width="0.85546875" style="2"/>
    <col min="2350" max="2350" width="1.7109375" style="2" customWidth="1"/>
    <col min="2351" max="2357" width="0.85546875" style="2"/>
    <col min="2358" max="2358" width="4.140625" style="2" customWidth="1"/>
    <col min="2359" max="2364" width="0.85546875" style="2"/>
    <col min="2365" max="2365" width="1.85546875" style="2" customWidth="1"/>
    <col min="2366" max="2366" width="0.85546875" style="2"/>
    <col min="2367" max="2367" width="5" style="2" customWidth="1"/>
    <col min="2368" max="2370" width="0.85546875" style="2"/>
    <col min="2371" max="2371" width="2.28515625" style="2" customWidth="1"/>
    <col min="2372" max="2376" width="0.85546875" style="2"/>
    <col min="2377" max="2377" width="3" style="2" customWidth="1"/>
    <col min="2378" max="2383" width="0.85546875" style="2"/>
    <col min="2384" max="2384" width="1.140625" style="2" customWidth="1"/>
    <col min="2385" max="2385" width="0.85546875" style="2" customWidth="1"/>
    <col min="2386" max="2386" width="2.140625" style="2" customWidth="1"/>
    <col min="2387" max="2387" width="0.140625" style="2" customWidth="1"/>
    <col min="2388" max="2388" width="0" style="2" hidden="1" customWidth="1"/>
    <col min="2389" max="2399" width="0.85546875" style="2"/>
    <col min="2400" max="2400" width="4.5703125" style="2" customWidth="1"/>
    <col min="2401" max="2410" width="0.85546875" style="2"/>
    <col min="2411" max="2411" width="5.5703125" style="2" customWidth="1"/>
    <col min="2412" max="2418" width="0.85546875" style="2"/>
    <col min="2419" max="2419" width="0.140625" style="2" customWidth="1"/>
    <col min="2420" max="2421" width="0" style="2" hidden="1" customWidth="1"/>
    <col min="2422" max="2428" width="0.85546875" style="2"/>
    <col min="2429" max="2429" width="1.28515625" style="2" customWidth="1"/>
    <col min="2430" max="2430" width="5.28515625" style="2" customWidth="1"/>
    <col min="2431" max="2432" width="0.85546875" style="2"/>
    <col min="2433" max="2433" width="0.85546875" style="2" customWidth="1"/>
    <col min="2434" max="2435" width="0" style="2" hidden="1" customWidth="1"/>
    <col min="2436" max="2436" width="0.5703125" style="2" customWidth="1"/>
    <col min="2437" max="2437" width="0" style="2" hidden="1" customWidth="1"/>
    <col min="2438" max="2594" width="0.85546875" style="2"/>
    <col min="2595" max="2595" width="1.5703125" style="2" customWidth="1"/>
    <col min="2596" max="2598" width="0.85546875" style="2"/>
    <col min="2599" max="2599" width="1.7109375" style="2" customWidth="1"/>
    <col min="2600" max="2600" width="0.85546875" style="2"/>
    <col min="2601" max="2601" width="2" style="2" customWidth="1"/>
    <col min="2602" max="2602" width="2.140625" style="2" customWidth="1"/>
    <col min="2603" max="2603" width="1.7109375" style="2" customWidth="1"/>
    <col min="2604" max="2604" width="1.42578125" style="2" customWidth="1"/>
    <col min="2605" max="2605" width="0.85546875" style="2"/>
    <col min="2606" max="2606" width="1.7109375" style="2" customWidth="1"/>
    <col min="2607" max="2613" width="0.85546875" style="2"/>
    <col min="2614" max="2614" width="4.140625" style="2" customWidth="1"/>
    <col min="2615" max="2620" width="0.85546875" style="2"/>
    <col min="2621" max="2621" width="1.85546875" style="2" customWidth="1"/>
    <col min="2622" max="2622" width="0.85546875" style="2"/>
    <col min="2623" max="2623" width="5" style="2" customWidth="1"/>
    <col min="2624" max="2626" width="0.85546875" style="2"/>
    <col min="2627" max="2627" width="2.28515625" style="2" customWidth="1"/>
    <col min="2628" max="2632" width="0.85546875" style="2"/>
    <col min="2633" max="2633" width="3" style="2" customWidth="1"/>
    <col min="2634" max="2639" width="0.85546875" style="2"/>
    <col min="2640" max="2640" width="1.140625" style="2" customWidth="1"/>
    <col min="2641" max="2641" width="0.85546875" style="2" customWidth="1"/>
    <col min="2642" max="2642" width="2.140625" style="2" customWidth="1"/>
    <col min="2643" max="2643" width="0.140625" style="2" customWidth="1"/>
    <col min="2644" max="2644" width="0" style="2" hidden="1" customWidth="1"/>
    <col min="2645" max="2655" width="0.85546875" style="2"/>
    <col min="2656" max="2656" width="4.5703125" style="2" customWidth="1"/>
    <col min="2657" max="2666" width="0.85546875" style="2"/>
    <col min="2667" max="2667" width="5.5703125" style="2" customWidth="1"/>
    <col min="2668" max="2674" width="0.85546875" style="2"/>
    <col min="2675" max="2675" width="0.140625" style="2" customWidth="1"/>
    <col min="2676" max="2677" width="0" style="2" hidden="1" customWidth="1"/>
    <col min="2678" max="2684" width="0.85546875" style="2"/>
    <col min="2685" max="2685" width="1.28515625" style="2" customWidth="1"/>
    <col min="2686" max="2686" width="5.28515625" style="2" customWidth="1"/>
    <col min="2687" max="2688" width="0.85546875" style="2"/>
    <col min="2689" max="2689" width="0.85546875" style="2" customWidth="1"/>
    <col min="2690" max="2691" width="0" style="2" hidden="1" customWidth="1"/>
    <col min="2692" max="2692" width="0.5703125" style="2" customWidth="1"/>
    <col min="2693" max="2693" width="0" style="2" hidden="1" customWidth="1"/>
    <col min="2694" max="2850" width="0.85546875" style="2"/>
    <col min="2851" max="2851" width="1.5703125" style="2" customWidth="1"/>
    <col min="2852" max="2854" width="0.85546875" style="2"/>
    <col min="2855" max="2855" width="1.7109375" style="2" customWidth="1"/>
    <col min="2856" max="2856" width="0.85546875" style="2"/>
    <col min="2857" max="2857" width="2" style="2" customWidth="1"/>
    <col min="2858" max="2858" width="2.140625" style="2" customWidth="1"/>
    <col min="2859" max="2859" width="1.7109375" style="2" customWidth="1"/>
    <col min="2860" max="2860" width="1.42578125" style="2" customWidth="1"/>
    <col min="2861" max="2861" width="0.85546875" style="2"/>
    <col min="2862" max="2862" width="1.7109375" style="2" customWidth="1"/>
    <col min="2863" max="2869" width="0.85546875" style="2"/>
    <col min="2870" max="2870" width="4.140625" style="2" customWidth="1"/>
    <col min="2871" max="2876" width="0.85546875" style="2"/>
    <col min="2877" max="2877" width="1.85546875" style="2" customWidth="1"/>
    <col min="2878" max="2878" width="0.85546875" style="2"/>
    <col min="2879" max="2879" width="5" style="2" customWidth="1"/>
    <col min="2880" max="2882" width="0.85546875" style="2"/>
    <col min="2883" max="2883" width="2.28515625" style="2" customWidth="1"/>
    <col min="2884" max="2888" width="0.85546875" style="2"/>
    <col min="2889" max="2889" width="3" style="2" customWidth="1"/>
    <col min="2890" max="2895" width="0.85546875" style="2"/>
    <col min="2896" max="2896" width="1.140625" style="2" customWidth="1"/>
    <col min="2897" max="2897" width="0.85546875" style="2" customWidth="1"/>
    <col min="2898" max="2898" width="2.140625" style="2" customWidth="1"/>
    <col min="2899" max="2899" width="0.140625" style="2" customWidth="1"/>
    <col min="2900" max="2900" width="0" style="2" hidden="1" customWidth="1"/>
    <col min="2901" max="2911" width="0.85546875" style="2"/>
    <col min="2912" max="2912" width="4.5703125" style="2" customWidth="1"/>
    <col min="2913" max="2922" width="0.85546875" style="2"/>
    <col min="2923" max="2923" width="5.5703125" style="2" customWidth="1"/>
    <col min="2924" max="2930" width="0.85546875" style="2"/>
    <col min="2931" max="2931" width="0.140625" style="2" customWidth="1"/>
    <col min="2932" max="2933" width="0" style="2" hidden="1" customWidth="1"/>
    <col min="2934" max="2940" width="0.85546875" style="2"/>
    <col min="2941" max="2941" width="1.28515625" style="2" customWidth="1"/>
    <col min="2942" max="2942" width="5.28515625" style="2" customWidth="1"/>
    <col min="2943" max="2944" width="0.85546875" style="2"/>
    <col min="2945" max="2945" width="0.85546875" style="2" customWidth="1"/>
    <col min="2946" max="2947" width="0" style="2" hidden="1" customWidth="1"/>
    <col min="2948" max="2948" width="0.5703125" style="2" customWidth="1"/>
    <col min="2949" max="2949" width="0" style="2" hidden="1" customWidth="1"/>
    <col min="2950" max="3106" width="0.85546875" style="2"/>
    <col min="3107" max="3107" width="1.5703125" style="2" customWidth="1"/>
    <col min="3108" max="3110" width="0.85546875" style="2"/>
    <col min="3111" max="3111" width="1.7109375" style="2" customWidth="1"/>
    <col min="3112" max="3112" width="0.85546875" style="2"/>
    <col min="3113" max="3113" width="2" style="2" customWidth="1"/>
    <col min="3114" max="3114" width="2.140625" style="2" customWidth="1"/>
    <col min="3115" max="3115" width="1.7109375" style="2" customWidth="1"/>
    <col min="3116" max="3116" width="1.42578125" style="2" customWidth="1"/>
    <col min="3117" max="3117" width="0.85546875" style="2"/>
    <col min="3118" max="3118" width="1.7109375" style="2" customWidth="1"/>
    <col min="3119" max="3125" width="0.85546875" style="2"/>
    <col min="3126" max="3126" width="4.140625" style="2" customWidth="1"/>
    <col min="3127" max="3132" width="0.85546875" style="2"/>
    <col min="3133" max="3133" width="1.85546875" style="2" customWidth="1"/>
    <col min="3134" max="3134" width="0.85546875" style="2"/>
    <col min="3135" max="3135" width="5" style="2" customWidth="1"/>
    <col min="3136" max="3138" width="0.85546875" style="2"/>
    <col min="3139" max="3139" width="2.28515625" style="2" customWidth="1"/>
    <col min="3140" max="3144" width="0.85546875" style="2"/>
    <col min="3145" max="3145" width="3" style="2" customWidth="1"/>
    <col min="3146" max="3151" width="0.85546875" style="2"/>
    <col min="3152" max="3152" width="1.140625" style="2" customWidth="1"/>
    <col min="3153" max="3153" width="0.85546875" style="2" customWidth="1"/>
    <col min="3154" max="3154" width="2.140625" style="2" customWidth="1"/>
    <col min="3155" max="3155" width="0.140625" style="2" customWidth="1"/>
    <col min="3156" max="3156" width="0" style="2" hidden="1" customWidth="1"/>
    <col min="3157" max="3167" width="0.85546875" style="2"/>
    <col min="3168" max="3168" width="4.5703125" style="2" customWidth="1"/>
    <col min="3169" max="3178" width="0.85546875" style="2"/>
    <col min="3179" max="3179" width="5.5703125" style="2" customWidth="1"/>
    <col min="3180" max="3186" width="0.85546875" style="2"/>
    <col min="3187" max="3187" width="0.140625" style="2" customWidth="1"/>
    <col min="3188" max="3189" width="0" style="2" hidden="1" customWidth="1"/>
    <col min="3190" max="3196" width="0.85546875" style="2"/>
    <col min="3197" max="3197" width="1.28515625" style="2" customWidth="1"/>
    <col min="3198" max="3198" width="5.28515625" style="2" customWidth="1"/>
    <col min="3199" max="3200" width="0.85546875" style="2"/>
    <col min="3201" max="3201" width="0.85546875" style="2" customWidth="1"/>
    <col min="3202" max="3203" width="0" style="2" hidden="1" customWidth="1"/>
    <col min="3204" max="3204" width="0.5703125" style="2" customWidth="1"/>
    <col min="3205" max="3205" width="0" style="2" hidden="1" customWidth="1"/>
    <col min="3206" max="3362" width="0.85546875" style="2"/>
    <col min="3363" max="3363" width="1.5703125" style="2" customWidth="1"/>
    <col min="3364" max="3366" width="0.85546875" style="2"/>
    <col min="3367" max="3367" width="1.7109375" style="2" customWidth="1"/>
    <col min="3368" max="3368" width="0.85546875" style="2"/>
    <col min="3369" max="3369" width="2" style="2" customWidth="1"/>
    <col min="3370" max="3370" width="2.140625" style="2" customWidth="1"/>
    <col min="3371" max="3371" width="1.7109375" style="2" customWidth="1"/>
    <col min="3372" max="3372" width="1.42578125" style="2" customWidth="1"/>
    <col min="3373" max="3373" width="0.85546875" style="2"/>
    <col min="3374" max="3374" width="1.7109375" style="2" customWidth="1"/>
    <col min="3375" max="3381" width="0.85546875" style="2"/>
    <col min="3382" max="3382" width="4.140625" style="2" customWidth="1"/>
    <col min="3383" max="3388" width="0.85546875" style="2"/>
    <col min="3389" max="3389" width="1.85546875" style="2" customWidth="1"/>
    <col min="3390" max="3390" width="0.85546875" style="2"/>
    <col min="3391" max="3391" width="5" style="2" customWidth="1"/>
    <col min="3392" max="3394" width="0.85546875" style="2"/>
    <col min="3395" max="3395" width="2.28515625" style="2" customWidth="1"/>
    <col min="3396" max="3400" width="0.85546875" style="2"/>
    <col min="3401" max="3401" width="3" style="2" customWidth="1"/>
    <col min="3402" max="3407" width="0.85546875" style="2"/>
    <col min="3408" max="3408" width="1.140625" style="2" customWidth="1"/>
    <col min="3409" max="3409" width="0.85546875" style="2" customWidth="1"/>
    <col min="3410" max="3410" width="2.140625" style="2" customWidth="1"/>
    <col min="3411" max="3411" width="0.140625" style="2" customWidth="1"/>
    <col min="3412" max="3412" width="0" style="2" hidden="1" customWidth="1"/>
    <col min="3413" max="3423" width="0.85546875" style="2"/>
    <col min="3424" max="3424" width="4.5703125" style="2" customWidth="1"/>
    <col min="3425" max="3434" width="0.85546875" style="2"/>
    <col min="3435" max="3435" width="5.5703125" style="2" customWidth="1"/>
    <col min="3436" max="3442" width="0.85546875" style="2"/>
    <col min="3443" max="3443" width="0.140625" style="2" customWidth="1"/>
    <col min="3444" max="3445" width="0" style="2" hidden="1" customWidth="1"/>
    <col min="3446" max="3452" width="0.85546875" style="2"/>
    <col min="3453" max="3453" width="1.28515625" style="2" customWidth="1"/>
    <col min="3454" max="3454" width="5.28515625" style="2" customWidth="1"/>
    <col min="3455" max="3456" width="0.85546875" style="2"/>
    <col min="3457" max="3457" width="0.85546875" style="2" customWidth="1"/>
    <col min="3458" max="3459" width="0" style="2" hidden="1" customWidth="1"/>
    <col min="3460" max="3460" width="0.5703125" style="2" customWidth="1"/>
    <col min="3461" max="3461" width="0" style="2" hidden="1" customWidth="1"/>
    <col min="3462" max="3618" width="0.85546875" style="2"/>
    <col min="3619" max="3619" width="1.5703125" style="2" customWidth="1"/>
    <col min="3620" max="3622" width="0.85546875" style="2"/>
    <col min="3623" max="3623" width="1.7109375" style="2" customWidth="1"/>
    <col min="3624" max="3624" width="0.85546875" style="2"/>
    <col min="3625" max="3625" width="2" style="2" customWidth="1"/>
    <col min="3626" max="3626" width="2.140625" style="2" customWidth="1"/>
    <col min="3627" max="3627" width="1.7109375" style="2" customWidth="1"/>
    <col min="3628" max="3628" width="1.42578125" style="2" customWidth="1"/>
    <col min="3629" max="3629" width="0.85546875" style="2"/>
    <col min="3630" max="3630" width="1.7109375" style="2" customWidth="1"/>
    <col min="3631" max="3637" width="0.85546875" style="2"/>
    <col min="3638" max="3638" width="4.140625" style="2" customWidth="1"/>
    <col min="3639" max="3644" width="0.85546875" style="2"/>
    <col min="3645" max="3645" width="1.85546875" style="2" customWidth="1"/>
    <col min="3646" max="3646" width="0.85546875" style="2"/>
    <col min="3647" max="3647" width="5" style="2" customWidth="1"/>
    <col min="3648" max="3650" width="0.85546875" style="2"/>
    <col min="3651" max="3651" width="2.28515625" style="2" customWidth="1"/>
    <col min="3652" max="3656" width="0.85546875" style="2"/>
    <col min="3657" max="3657" width="3" style="2" customWidth="1"/>
    <col min="3658" max="3663" width="0.85546875" style="2"/>
    <col min="3664" max="3664" width="1.140625" style="2" customWidth="1"/>
    <col min="3665" max="3665" width="0.85546875" style="2" customWidth="1"/>
    <col min="3666" max="3666" width="2.140625" style="2" customWidth="1"/>
    <col min="3667" max="3667" width="0.140625" style="2" customWidth="1"/>
    <col min="3668" max="3668" width="0" style="2" hidden="1" customWidth="1"/>
    <col min="3669" max="3679" width="0.85546875" style="2"/>
    <col min="3680" max="3680" width="4.5703125" style="2" customWidth="1"/>
    <col min="3681" max="3690" width="0.85546875" style="2"/>
    <col min="3691" max="3691" width="5.5703125" style="2" customWidth="1"/>
    <col min="3692" max="3698" width="0.85546875" style="2"/>
    <col min="3699" max="3699" width="0.140625" style="2" customWidth="1"/>
    <col min="3700" max="3701" width="0" style="2" hidden="1" customWidth="1"/>
    <col min="3702" max="3708" width="0.85546875" style="2"/>
    <col min="3709" max="3709" width="1.28515625" style="2" customWidth="1"/>
    <col min="3710" max="3710" width="5.28515625" style="2" customWidth="1"/>
    <col min="3711" max="3712" width="0.85546875" style="2"/>
    <col min="3713" max="3713" width="0.85546875" style="2" customWidth="1"/>
    <col min="3714" max="3715" width="0" style="2" hidden="1" customWidth="1"/>
    <col min="3716" max="3716" width="0.5703125" style="2" customWidth="1"/>
    <col min="3717" max="3717" width="0" style="2" hidden="1" customWidth="1"/>
    <col min="3718" max="3874" width="0.85546875" style="2"/>
    <col min="3875" max="3875" width="1.5703125" style="2" customWidth="1"/>
    <col min="3876" max="3878" width="0.85546875" style="2"/>
    <col min="3879" max="3879" width="1.7109375" style="2" customWidth="1"/>
    <col min="3880" max="3880" width="0.85546875" style="2"/>
    <col min="3881" max="3881" width="2" style="2" customWidth="1"/>
    <col min="3882" max="3882" width="2.140625" style="2" customWidth="1"/>
    <col min="3883" max="3883" width="1.7109375" style="2" customWidth="1"/>
    <col min="3884" max="3884" width="1.42578125" style="2" customWidth="1"/>
    <col min="3885" max="3885" width="0.85546875" style="2"/>
    <col min="3886" max="3886" width="1.7109375" style="2" customWidth="1"/>
    <col min="3887" max="3893" width="0.85546875" style="2"/>
    <col min="3894" max="3894" width="4.140625" style="2" customWidth="1"/>
    <col min="3895" max="3900" width="0.85546875" style="2"/>
    <col min="3901" max="3901" width="1.85546875" style="2" customWidth="1"/>
    <col min="3902" max="3902" width="0.85546875" style="2"/>
    <col min="3903" max="3903" width="5" style="2" customWidth="1"/>
    <col min="3904" max="3906" width="0.85546875" style="2"/>
    <col min="3907" max="3907" width="2.28515625" style="2" customWidth="1"/>
    <col min="3908" max="3912" width="0.85546875" style="2"/>
    <col min="3913" max="3913" width="3" style="2" customWidth="1"/>
    <col min="3914" max="3919" width="0.85546875" style="2"/>
    <col min="3920" max="3920" width="1.140625" style="2" customWidth="1"/>
    <col min="3921" max="3921" width="0.85546875" style="2" customWidth="1"/>
    <col min="3922" max="3922" width="2.140625" style="2" customWidth="1"/>
    <col min="3923" max="3923" width="0.140625" style="2" customWidth="1"/>
    <col min="3924" max="3924" width="0" style="2" hidden="1" customWidth="1"/>
    <col min="3925" max="3935" width="0.85546875" style="2"/>
    <col min="3936" max="3936" width="4.5703125" style="2" customWidth="1"/>
    <col min="3937" max="3946" width="0.85546875" style="2"/>
    <col min="3947" max="3947" width="5.5703125" style="2" customWidth="1"/>
    <col min="3948" max="3954" width="0.85546875" style="2"/>
    <col min="3955" max="3955" width="0.140625" style="2" customWidth="1"/>
    <col min="3956" max="3957" width="0" style="2" hidden="1" customWidth="1"/>
    <col min="3958" max="3964" width="0.85546875" style="2"/>
    <col min="3965" max="3965" width="1.28515625" style="2" customWidth="1"/>
    <col min="3966" max="3966" width="5.28515625" style="2" customWidth="1"/>
    <col min="3967" max="3968" width="0.85546875" style="2"/>
    <col min="3969" max="3969" width="0.85546875" style="2" customWidth="1"/>
    <col min="3970" max="3971" width="0" style="2" hidden="1" customWidth="1"/>
    <col min="3972" max="3972" width="0.5703125" style="2" customWidth="1"/>
    <col min="3973" max="3973" width="0" style="2" hidden="1" customWidth="1"/>
    <col min="3974" max="4130" width="0.85546875" style="2"/>
    <col min="4131" max="4131" width="1.5703125" style="2" customWidth="1"/>
    <col min="4132" max="4134" width="0.85546875" style="2"/>
    <col min="4135" max="4135" width="1.7109375" style="2" customWidth="1"/>
    <col min="4136" max="4136" width="0.85546875" style="2"/>
    <col min="4137" max="4137" width="2" style="2" customWidth="1"/>
    <col min="4138" max="4138" width="2.140625" style="2" customWidth="1"/>
    <col min="4139" max="4139" width="1.7109375" style="2" customWidth="1"/>
    <col min="4140" max="4140" width="1.42578125" style="2" customWidth="1"/>
    <col min="4141" max="4141" width="0.85546875" style="2"/>
    <col min="4142" max="4142" width="1.7109375" style="2" customWidth="1"/>
    <col min="4143" max="4149" width="0.85546875" style="2"/>
    <col min="4150" max="4150" width="4.140625" style="2" customWidth="1"/>
    <col min="4151" max="4156" width="0.85546875" style="2"/>
    <col min="4157" max="4157" width="1.85546875" style="2" customWidth="1"/>
    <col min="4158" max="4158" width="0.85546875" style="2"/>
    <col min="4159" max="4159" width="5" style="2" customWidth="1"/>
    <col min="4160" max="4162" width="0.85546875" style="2"/>
    <col min="4163" max="4163" width="2.28515625" style="2" customWidth="1"/>
    <col min="4164" max="4168" width="0.85546875" style="2"/>
    <col min="4169" max="4169" width="3" style="2" customWidth="1"/>
    <col min="4170" max="4175" width="0.85546875" style="2"/>
    <col min="4176" max="4176" width="1.140625" style="2" customWidth="1"/>
    <col min="4177" max="4177" width="0.85546875" style="2" customWidth="1"/>
    <col min="4178" max="4178" width="2.140625" style="2" customWidth="1"/>
    <col min="4179" max="4179" width="0.140625" style="2" customWidth="1"/>
    <col min="4180" max="4180" width="0" style="2" hidden="1" customWidth="1"/>
    <col min="4181" max="4191" width="0.85546875" style="2"/>
    <col min="4192" max="4192" width="4.5703125" style="2" customWidth="1"/>
    <col min="4193" max="4202" width="0.85546875" style="2"/>
    <col min="4203" max="4203" width="5.5703125" style="2" customWidth="1"/>
    <col min="4204" max="4210" width="0.85546875" style="2"/>
    <col min="4211" max="4211" width="0.140625" style="2" customWidth="1"/>
    <col min="4212" max="4213" width="0" style="2" hidden="1" customWidth="1"/>
    <col min="4214" max="4220" width="0.85546875" style="2"/>
    <col min="4221" max="4221" width="1.28515625" style="2" customWidth="1"/>
    <col min="4222" max="4222" width="5.28515625" style="2" customWidth="1"/>
    <col min="4223" max="4224" width="0.85546875" style="2"/>
    <col min="4225" max="4225" width="0.85546875" style="2" customWidth="1"/>
    <col min="4226" max="4227" width="0" style="2" hidden="1" customWidth="1"/>
    <col min="4228" max="4228" width="0.5703125" style="2" customWidth="1"/>
    <col min="4229" max="4229" width="0" style="2" hidden="1" customWidth="1"/>
    <col min="4230" max="4386" width="0.85546875" style="2"/>
    <col min="4387" max="4387" width="1.5703125" style="2" customWidth="1"/>
    <col min="4388" max="4390" width="0.85546875" style="2"/>
    <col min="4391" max="4391" width="1.7109375" style="2" customWidth="1"/>
    <col min="4392" max="4392" width="0.85546875" style="2"/>
    <col min="4393" max="4393" width="2" style="2" customWidth="1"/>
    <col min="4394" max="4394" width="2.140625" style="2" customWidth="1"/>
    <col min="4395" max="4395" width="1.7109375" style="2" customWidth="1"/>
    <col min="4396" max="4396" width="1.42578125" style="2" customWidth="1"/>
    <col min="4397" max="4397" width="0.85546875" style="2"/>
    <col min="4398" max="4398" width="1.7109375" style="2" customWidth="1"/>
    <col min="4399" max="4405" width="0.85546875" style="2"/>
    <col min="4406" max="4406" width="4.140625" style="2" customWidth="1"/>
    <col min="4407" max="4412" width="0.85546875" style="2"/>
    <col min="4413" max="4413" width="1.85546875" style="2" customWidth="1"/>
    <col min="4414" max="4414" width="0.85546875" style="2"/>
    <col min="4415" max="4415" width="5" style="2" customWidth="1"/>
    <col min="4416" max="4418" width="0.85546875" style="2"/>
    <col min="4419" max="4419" width="2.28515625" style="2" customWidth="1"/>
    <col min="4420" max="4424" width="0.85546875" style="2"/>
    <col min="4425" max="4425" width="3" style="2" customWidth="1"/>
    <col min="4426" max="4431" width="0.85546875" style="2"/>
    <col min="4432" max="4432" width="1.140625" style="2" customWidth="1"/>
    <col min="4433" max="4433" width="0.85546875" style="2" customWidth="1"/>
    <col min="4434" max="4434" width="2.140625" style="2" customWidth="1"/>
    <col min="4435" max="4435" width="0.140625" style="2" customWidth="1"/>
    <col min="4436" max="4436" width="0" style="2" hidden="1" customWidth="1"/>
    <col min="4437" max="4447" width="0.85546875" style="2"/>
    <col min="4448" max="4448" width="4.5703125" style="2" customWidth="1"/>
    <col min="4449" max="4458" width="0.85546875" style="2"/>
    <col min="4459" max="4459" width="5.5703125" style="2" customWidth="1"/>
    <col min="4460" max="4466" width="0.85546875" style="2"/>
    <col min="4467" max="4467" width="0.140625" style="2" customWidth="1"/>
    <col min="4468" max="4469" width="0" style="2" hidden="1" customWidth="1"/>
    <col min="4470" max="4476" width="0.85546875" style="2"/>
    <col min="4477" max="4477" width="1.28515625" style="2" customWidth="1"/>
    <col min="4478" max="4478" width="5.28515625" style="2" customWidth="1"/>
    <col min="4479" max="4480" width="0.85546875" style="2"/>
    <col min="4481" max="4481" width="0.85546875" style="2" customWidth="1"/>
    <col min="4482" max="4483" width="0" style="2" hidden="1" customWidth="1"/>
    <col min="4484" max="4484" width="0.5703125" style="2" customWidth="1"/>
    <col min="4485" max="4485" width="0" style="2" hidden="1" customWidth="1"/>
    <col min="4486" max="4642" width="0.85546875" style="2"/>
    <col min="4643" max="4643" width="1.5703125" style="2" customWidth="1"/>
    <col min="4644" max="4646" width="0.85546875" style="2"/>
    <col min="4647" max="4647" width="1.7109375" style="2" customWidth="1"/>
    <col min="4648" max="4648" width="0.85546875" style="2"/>
    <col min="4649" max="4649" width="2" style="2" customWidth="1"/>
    <col min="4650" max="4650" width="2.140625" style="2" customWidth="1"/>
    <col min="4651" max="4651" width="1.7109375" style="2" customWidth="1"/>
    <col min="4652" max="4652" width="1.42578125" style="2" customWidth="1"/>
    <col min="4653" max="4653" width="0.85546875" style="2"/>
    <col min="4654" max="4654" width="1.7109375" style="2" customWidth="1"/>
    <col min="4655" max="4661" width="0.85546875" style="2"/>
    <col min="4662" max="4662" width="4.140625" style="2" customWidth="1"/>
    <col min="4663" max="4668" width="0.85546875" style="2"/>
    <col min="4669" max="4669" width="1.85546875" style="2" customWidth="1"/>
    <col min="4670" max="4670" width="0.85546875" style="2"/>
    <col min="4671" max="4671" width="5" style="2" customWidth="1"/>
    <col min="4672" max="4674" width="0.85546875" style="2"/>
    <col min="4675" max="4675" width="2.28515625" style="2" customWidth="1"/>
    <col min="4676" max="4680" width="0.85546875" style="2"/>
    <col min="4681" max="4681" width="3" style="2" customWidth="1"/>
    <col min="4682" max="4687" width="0.85546875" style="2"/>
    <col min="4688" max="4688" width="1.140625" style="2" customWidth="1"/>
    <col min="4689" max="4689" width="0.85546875" style="2" customWidth="1"/>
    <col min="4690" max="4690" width="2.140625" style="2" customWidth="1"/>
    <col min="4691" max="4691" width="0.140625" style="2" customWidth="1"/>
    <col min="4692" max="4692" width="0" style="2" hidden="1" customWidth="1"/>
    <col min="4693" max="4703" width="0.85546875" style="2"/>
    <col min="4704" max="4704" width="4.5703125" style="2" customWidth="1"/>
    <col min="4705" max="4714" width="0.85546875" style="2"/>
    <col min="4715" max="4715" width="5.5703125" style="2" customWidth="1"/>
    <col min="4716" max="4722" width="0.85546875" style="2"/>
    <col min="4723" max="4723" width="0.140625" style="2" customWidth="1"/>
    <col min="4724" max="4725" width="0" style="2" hidden="1" customWidth="1"/>
    <col min="4726" max="4732" width="0.85546875" style="2"/>
    <col min="4733" max="4733" width="1.28515625" style="2" customWidth="1"/>
    <col min="4734" max="4734" width="5.28515625" style="2" customWidth="1"/>
    <col min="4735" max="4736" width="0.85546875" style="2"/>
    <col min="4737" max="4737" width="0.85546875" style="2" customWidth="1"/>
    <col min="4738" max="4739" width="0" style="2" hidden="1" customWidth="1"/>
    <col min="4740" max="4740" width="0.5703125" style="2" customWidth="1"/>
    <col min="4741" max="4741" width="0" style="2" hidden="1" customWidth="1"/>
    <col min="4742" max="4898" width="0.85546875" style="2"/>
    <col min="4899" max="4899" width="1.5703125" style="2" customWidth="1"/>
    <col min="4900" max="4902" width="0.85546875" style="2"/>
    <col min="4903" max="4903" width="1.7109375" style="2" customWidth="1"/>
    <col min="4904" max="4904" width="0.85546875" style="2"/>
    <col min="4905" max="4905" width="2" style="2" customWidth="1"/>
    <col min="4906" max="4906" width="2.140625" style="2" customWidth="1"/>
    <col min="4907" max="4907" width="1.7109375" style="2" customWidth="1"/>
    <col min="4908" max="4908" width="1.42578125" style="2" customWidth="1"/>
    <col min="4909" max="4909" width="0.85546875" style="2"/>
    <col min="4910" max="4910" width="1.7109375" style="2" customWidth="1"/>
    <col min="4911" max="4917" width="0.85546875" style="2"/>
    <col min="4918" max="4918" width="4.140625" style="2" customWidth="1"/>
    <col min="4919" max="4924" width="0.85546875" style="2"/>
    <col min="4925" max="4925" width="1.85546875" style="2" customWidth="1"/>
    <col min="4926" max="4926" width="0.85546875" style="2"/>
    <col min="4927" max="4927" width="5" style="2" customWidth="1"/>
    <col min="4928" max="4930" width="0.85546875" style="2"/>
    <col min="4931" max="4931" width="2.28515625" style="2" customWidth="1"/>
    <col min="4932" max="4936" width="0.85546875" style="2"/>
    <col min="4937" max="4937" width="3" style="2" customWidth="1"/>
    <col min="4938" max="4943" width="0.85546875" style="2"/>
    <col min="4944" max="4944" width="1.140625" style="2" customWidth="1"/>
    <col min="4945" max="4945" width="0.85546875" style="2" customWidth="1"/>
    <col min="4946" max="4946" width="2.140625" style="2" customWidth="1"/>
    <col min="4947" max="4947" width="0.140625" style="2" customWidth="1"/>
    <col min="4948" max="4948" width="0" style="2" hidden="1" customWidth="1"/>
    <col min="4949" max="4959" width="0.85546875" style="2"/>
    <col min="4960" max="4960" width="4.5703125" style="2" customWidth="1"/>
    <col min="4961" max="4970" width="0.85546875" style="2"/>
    <col min="4971" max="4971" width="5.5703125" style="2" customWidth="1"/>
    <col min="4972" max="4978" width="0.85546875" style="2"/>
    <col min="4979" max="4979" width="0.140625" style="2" customWidth="1"/>
    <col min="4980" max="4981" width="0" style="2" hidden="1" customWidth="1"/>
    <col min="4982" max="4988" width="0.85546875" style="2"/>
    <col min="4989" max="4989" width="1.28515625" style="2" customWidth="1"/>
    <col min="4990" max="4990" width="5.28515625" style="2" customWidth="1"/>
    <col min="4991" max="4992" width="0.85546875" style="2"/>
    <col min="4993" max="4993" width="0.85546875" style="2" customWidth="1"/>
    <col min="4994" max="4995" width="0" style="2" hidden="1" customWidth="1"/>
    <col min="4996" max="4996" width="0.5703125" style="2" customWidth="1"/>
    <col min="4997" max="4997" width="0" style="2" hidden="1" customWidth="1"/>
    <col min="4998" max="5154" width="0.85546875" style="2"/>
    <col min="5155" max="5155" width="1.5703125" style="2" customWidth="1"/>
    <col min="5156" max="5158" width="0.85546875" style="2"/>
    <col min="5159" max="5159" width="1.7109375" style="2" customWidth="1"/>
    <col min="5160" max="5160" width="0.85546875" style="2"/>
    <col min="5161" max="5161" width="2" style="2" customWidth="1"/>
    <col min="5162" max="5162" width="2.140625" style="2" customWidth="1"/>
    <col min="5163" max="5163" width="1.7109375" style="2" customWidth="1"/>
    <col min="5164" max="5164" width="1.42578125" style="2" customWidth="1"/>
    <col min="5165" max="5165" width="0.85546875" style="2"/>
    <col min="5166" max="5166" width="1.7109375" style="2" customWidth="1"/>
    <col min="5167" max="5173" width="0.85546875" style="2"/>
    <col min="5174" max="5174" width="4.140625" style="2" customWidth="1"/>
    <col min="5175" max="5180" width="0.85546875" style="2"/>
    <col min="5181" max="5181" width="1.85546875" style="2" customWidth="1"/>
    <col min="5182" max="5182" width="0.85546875" style="2"/>
    <col min="5183" max="5183" width="5" style="2" customWidth="1"/>
    <col min="5184" max="5186" width="0.85546875" style="2"/>
    <col min="5187" max="5187" width="2.28515625" style="2" customWidth="1"/>
    <col min="5188" max="5192" width="0.85546875" style="2"/>
    <col min="5193" max="5193" width="3" style="2" customWidth="1"/>
    <col min="5194" max="5199" width="0.85546875" style="2"/>
    <col min="5200" max="5200" width="1.140625" style="2" customWidth="1"/>
    <col min="5201" max="5201" width="0.85546875" style="2" customWidth="1"/>
    <col min="5202" max="5202" width="2.140625" style="2" customWidth="1"/>
    <col min="5203" max="5203" width="0.140625" style="2" customWidth="1"/>
    <col min="5204" max="5204" width="0" style="2" hidden="1" customWidth="1"/>
    <col min="5205" max="5215" width="0.85546875" style="2"/>
    <col min="5216" max="5216" width="4.5703125" style="2" customWidth="1"/>
    <col min="5217" max="5226" width="0.85546875" style="2"/>
    <col min="5227" max="5227" width="5.5703125" style="2" customWidth="1"/>
    <col min="5228" max="5234" width="0.85546875" style="2"/>
    <col min="5235" max="5235" width="0.140625" style="2" customWidth="1"/>
    <col min="5236" max="5237" width="0" style="2" hidden="1" customWidth="1"/>
    <col min="5238" max="5244" width="0.85546875" style="2"/>
    <col min="5245" max="5245" width="1.28515625" style="2" customWidth="1"/>
    <col min="5246" max="5246" width="5.28515625" style="2" customWidth="1"/>
    <col min="5247" max="5248" width="0.85546875" style="2"/>
    <col min="5249" max="5249" width="0.85546875" style="2" customWidth="1"/>
    <col min="5250" max="5251" width="0" style="2" hidden="1" customWidth="1"/>
    <col min="5252" max="5252" width="0.5703125" style="2" customWidth="1"/>
    <col min="5253" max="5253" width="0" style="2" hidden="1" customWidth="1"/>
    <col min="5254" max="5410" width="0.85546875" style="2"/>
    <col min="5411" max="5411" width="1.5703125" style="2" customWidth="1"/>
    <col min="5412" max="5414" width="0.85546875" style="2"/>
    <col min="5415" max="5415" width="1.7109375" style="2" customWidth="1"/>
    <col min="5416" max="5416" width="0.85546875" style="2"/>
    <col min="5417" max="5417" width="2" style="2" customWidth="1"/>
    <col min="5418" max="5418" width="2.140625" style="2" customWidth="1"/>
    <col min="5419" max="5419" width="1.7109375" style="2" customWidth="1"/>
    <col min="5420" max="5420" width="1.42578125" style="2" customWidth="1"/>
    <col min="5421" max="5421" width="0.85546875" style="2"/>
    <col min="5422" max="5422" width="1.7109375" style="2" customWidth="1"/>
    <col min="5423" max="5429" width="0.85546875" style="2"/>
    <col min="5430" max="5430" width="4.140625" style="2" customWidth="1"/>
    <col min="5431" max="5436" width="0.85546875" style="2"/>
    <col min="5437" max="5437" width="1.85546875" style="2" customWidth="1"/>
    <col min="5438" max="5438" width="0.85546875" style="2"/>
    <col min="5439" max="5439" width="5" style="2" customWidth="1"/>
    <col min="5440" max="5442" width="0.85546875" style="2"/>
    <col min="5443" max="5443" width="2.28515625" style="2" customWidth="1"/>
    <col min="5444" max="5448" width="0.85546875" style="2"/>
    <col min="5449" max="5449" width="3" style="2" customWidth="1"/>
    <col min="5450" max="5455" width="0.85546875" style="2"/>
    <col min="5456" max="5456" width="1.140625" style="2" customWidth="1"/>
    <col min="5457" max="5457" width="0.85546875" style="2" customWidth="1"/>
    <col min="5458" max="5458" width="2.140625" style="2" customWidth="1"/>
    <col min="5459" max="5459" width="0.140625" style="2" customWidth="1"/>
    <col min="5460" max="5460" width="0" style="2" hidden="1" customWidth="1"/>
    <col min="5461" max="5471" width="0.85546875" style="2"/>
    <col min="5472" max="5472" width="4.5703125" style="2" customWidth="1"/>
    <col min="5473" max="5482" width="0.85546875" style="2"/>
    <col min="5483" max="5483" width="5.5703125" style="2" customWidth="1"/>
    <col min="5484" max="5490" width="0.85546875" style="2"/>
    <col min="5491" max="5491" width="0.140625" style="2" customWidth="1"/>
    <col min="5492" max="5493" width="0" style="2" hidden="1" customWidth="1"/>
    <col min="5494" max="5500" width="0.85546875" style="2"/>
    <col min="5501" max="5501" width="1.28515625" style="2" customWidth="1"/>
    <col min="5502" max="5502" width="5.28515625" style="2" customWidth="1"/>
    <col min="5503" max="5504" width="0.85546875" style="2"/>
    <col min="5505" max="5505" width="0.85546875" style="2" customWidth="1"/>
    <col min="5506" max="5507" width="0" style="2" hidden="1" customWidth="1"/>
    <col min="5508" max="5508" width="0.5703125" style="2" customWidth="1"/>
    <col min="5509" max="5509" width="0" style="2" hidden="1" customWidth="1"/>
    <col min="5510" max="5666" width="0.85546875" style="2"/>
    <col min="5667" max="5667" width="1.5703125" style="2" customWidth="1"/>
    <col min="5668" max="5670" width="0.85546875" style="2"/>
    <col min="5671" max="5671" width="1.7109375" style="2" customWidth="1"/>
    <col min="5672" max="5672" width="0.85546875" style="2"/>
    <col min="5673" max="5673" width="2" style="2" customWidth="1"/>
    <col min="5674" max="5674" width="2.140625" style="2" customWidth="1"/>
    <col min="5675" max="5675" width="1.7109375" style="2" customWidth="1"/>
    <col min="5676" max="5676" width="1.42578125" style="2" customWidth="1"/>
    <col min="5677" max="5677" width="0.85546875" style="2"/>
    <col min="5678" max="5678" width="1.7109375" style="2" customWidth="1"/>
    <col min="5679" max="5685" width="0.85546875" style="2"/>
    <col min="5686" max="5686" width="4.140625" style="2" customWidth="1"/>
    <col min="5687" max="5692" width="0.85546875" style="2"/>
    <col min="5693" max="5693" width="1.85546875" style="2" customWidth="1"/>
    <col min="5694" max="5694" width="0.85546875" style="2"/>
    <col min="5695" max="5695" width="5" style="2" customWidth="1"/>
    <col min="5696" max="5698" width="0.85546875" style="2"/>
    <col min="5699" max="5699" width="2.28515625" style="2" customWidth="1"/>
    <col min="5700" max="5704" width="0.85546875" style="2"/>
    <col min="5705" max="5705" width="3" style="2" customWidth="1"/>
    <col min="5706" max="5711" width="0.85546875" style="2"/>
    <col min="5712" max="5712" width="1.140625" style="2" customWidth="1"/>
    <col min="5713" max="5713" width="0.85546875" style="2" customWidth="1"/>
    <col min="5714" max="5714" width="2.140625" style="2" customWidth="1"/>
    <col min="5715" max="5715" width="0.140625" style="2" customWidth="1"/>
    <col min="5716" max="5716" width="0" style="2" hidden="1" customWidth="1"/>
    <col min="5717" max="5727" width="0.85546875" style="2"/>
    <col min="5728" max="5728" width="4.5703125" style="2" customWidth="1"/>
    <col min="5729" max="5738" width="0.85546875" style="2"/>
    <col min="5739" max="5739" width="5.5703125" style="2" customWidth="1"/>
    <col min="5740" max="5746" width="0.85546875" style="2"/>
    <col min="5747" max="5747" width="0.140625" style="2" customWidth="1"/>
    <col min="5748" max="5749" width="0" style="2" hidden="1" customWidth="1"/>
    <col min="5750" max="5756" width="0.85546875" style="2"/>
    <col min="5757" max="5757" width="1.28515625" style="2" customWidth="1"/>
    <col min="5758" max="5758" width="5.28515625" style="2" customWidth="1"/>
    <col min="5759" max="5760" width="0.85546875" style="2"/>
    <col min="5761" max="5761" width="0.85546875" style="2" customWidth="1"/>
    <col min="5762" max="5763" width="0" style="2" hidden="1" customWidth="1"/>
    <col min="5764" max="5764" width="0.5703125" style="2" customWidth="1"/>
    <col min="5765" max="5765" width="0" style="2" hidden="1" customWidth="1"/>
    <col min="5766" max="5922" width="0.85546875" style="2"/>
    <col min="5923" max="5923" width="1.5703125" style="2" customWidth="1"/>
    <col min="5924" max="5926" width="0.85546875" style="2"/>
    <col min="5927" max="5927" width="1.7109375" style="2" customWidth="1"/>
    <col min="5928" max="5928" width="0.85546875" style="2"/>
    <col min="5929" max="5929" width="2" style="2" customWidth="1"/>
    <col min="5930" max="5930" width="2.140625" style="2" customWidth="1"/>
    <col min="5931" max="5931" width="1.7109375" style="2" customWidth="1"/>
    <col min="5932" max="5932" width="1.42578125" style="2" customWidth="1"/>
    <col min="5933" max="5933" width="0.85546875" style="2"/>
    <col min="5934" max="5934" width="1.7109375" style="2" customWidth="1"/>
    <col min="5935" max="5941" width="0.85546875" style="2"/>
    <col min="5942" max="5942" width="4.140625" style="2" customWidth="1"/>
    <col min="5943" max="5948" width="0.85546875" style="2"/>
    <col min="5949" max="5949" width="1.85546875" style="2" customWidth="1"/>
    <col min="5950" max="5950" width="0.85546875" style="2"/>
    <col min="5951" max="5951" width="5" style="2" customWidth="1"/>
    <col min="5952" max="5954" width="0.85546875" style="2"/>
    <col min="5955" max="5955" width="2.28515625" style="2" customWidth="1"/>
    <col min="5956" max="5960" width="0.85546875" style="2"/>
    <col min="5961" max="5961" width="3" style="2" customWidth="1"/>
    <col min="5962" max="5967" width="0.85546875" style="2"/>
    <col min="5968" max="5968" width="1.140625" style="2" customWidth="1"/>
    <col min="5969" max="5969" width="0.85546875" style="2" customWidth="1"/>
    <col min="5970" max="5970" width="2.140625" style="2" customWidth="1"/>
    <col min="5971" max="5971" width="0.140625" style="2" customWidth="1"/>
    <col min="5972" max="5972" width="0" style="2" hidden="1" customWidth="1"/>
    <col min="5973" max="5983" width="0.85546875" style="2"/>
    <col min="5984" max="5984" width="4.5703125" style="2" customWidth="1"/>
    <col min="5985" max="5994" width="0.85546875" style="2"/>
    <col min="5995" max="5995" width="5.5703125" style="2" customWidth="1"/>
    <col min="5996" max="6002" width="0.85546875" style="2"/>
    <col min="6003" max="6003" width="0.140625" style="2" customWidth="1"/>
    <col min="6004" max="6005" width="0" style="2" hidden="1" customWidth="1"/>
    <col min="6006" max="6012" width="0.85546875" style="2"/>
    <col min="6013" max="6013" width="1.28515625" style="2" customWidth="1"/>
    <col min="6014" max="6014" width="5.28515625" style="2" customWidth="1"/>
    <col min="6015" max="6016" width="0.85546875" style="2"/>
    <col min="6017" max="6017" width="0.85546875" style="2" customWidth="1"/>
    <col min="6018" max="6019" width="0" style="2" hidden="1" customWidth="1"/>
    <col min="6020" max="6020" width="0.5703125" style="2" customWidth="1"/>
    <col min="6021" max="6021" width="0" style="2" hidden="1" customWidth="1"/>
    <col min="6022" max="6178" width="0.85546875" style="2"/>
    <col min="6179" max="6179" width="1.5703125" style="2" customWidth="1"/>
    <col min="6180" max="6182" width="0.85546875" style="2"/>
    <col min="6183" max="6183" width="1.7109375" style="2" customWidth="1"/>
    <col min="6184" max="6184" width="0.85546875" style="2"/>
    <col min="6185" max="6185" width="2" style="2" customWidth="1"/>
    <col min="6186" max="6186" width="2.140625" style="2" customWidth="1"/>
    <col min="6187" max="6187" width="1.7109375" style="2" customWidth="1"/>
    <col min="6188" max="6188" width="1.42578125" style="2" customWidth="1"/>
    <col min="6189" max="6189" width="0.85546875" style="2"/>
    <col min="6190" max="6190" width="1.7109375" style="2" customWidth="1"/>
    <col min="6191" max="6197" width="0.85546875" style="2"/>
    <col min="6198" max="6198" width="4.140625" style="2" customWidth="1"/>
    <col min="6199" max="6204" width="0.85546875" style="2"/>
    <col min="6205" max="6205" width="1.85546875" style="2" customWidth="1"/>
    <col min="6206" max="6206" width="0.85546875" style="2"/>
    <col min="6207" max="6207" width="5" style="2" customWidth="1"/>
    <col min="6208" max="6210" width="0.85546875" style="2"/>
    <col min="6211" max="6211" width="2.28515625" style="2" customWidth="1"/>
    <col min="6212" max="6216" width="0.85546875" style="2"/>
    <col min="6217" max="6217" width="3" style="2" customWidth="1"/>
    <col min="6218" max="6223" width="0.85546875" style="2"/>
    <col min="6224" max="6224" width="1.140625" style="2" customWidth="1"/>
    <col min="6225" max="6225" width="0.85546875" style="2" customWidth="1"/>
    <col min="6226" max="6226" width="2.140625" style="2" customWidth="1"/>
    <col min="6227" max="6227" width="0.140625" style="2" customWidth="1"/>
    <col min="6228" max="6228" width="0" style="2" hidden="1" customWidth="1"/>
    <col min="6229" max="6239" width="0.85546875" style="2"/>
    <col min="6240" max="6240" width="4.5703125" style="2" customWidth="1"/>
    <col min="6241" max="6250" width="0.85546875" style="2"/>
    <col min="6251" max="6251" width="5.5703125" style="2" customWidth="1"/>
    <col min="6252" max="6258" width="0.85546875" style="2"/>
    <col min="6259" max="6259" width="0.140625" style="2" customWidth="1"/>
    <col min="6260" max="6261" width="0" style="2" hidden="1" customWidth="1"/>
    <col min="6262" max="6268" width="0.85546875" style="2"/>
    <col min="6269" max="6269" width="1.28515625" style="2" customWidth="1"/>
    <col min="6270" max="6270" width="5.28515625" style="2" customWidth="1"/>
    <col min="6271" max="6272" width="0.85546875" style="2"/>
    <col min="6273" max="6273" width="0.85546875" style="2" customWidth="1"/>
    <col min="6274" max="6275" width="0" style="2" hidden="1" customWidth="1"/>
    <col min="6276" max="6276" width="0.5703125" style="2" customWidth="1"/>
    <col min="6277" max="6277" width="0" style="2" hidden="1" customWidth="1"/>
    <col min="6278" max="6434" width="0.85546875" style="2"/>
    <col min="6435" max="6435" width="1.5703125" style="2" customWidth="1"/>
    <col min="6436" max="6438" width="0.85546875" style="2"/>
    <col min="6439" max="6439" width="1.7109375" style="2" customWidth="1"/>
    <col min="6440" max="6440" width="0.85546875" style="2"/>
    <col min="6441" max="6441" width="2" style="2" customWidth="1"/>
    <col min="6442" max="6442" width="2.140625" style="2" customWidth="1"/>
    <col min="6443" max="6443" width="1.7109375" style="2" customWidth="1"/>
    <col min="6444" max="6444" width="1.42578125" style="2" customWidth="1"/>
    <col min="6445" max="6445" width="0.85546875" style="2"/>
    <col min="6446" max="6446" width="1.7109375" style="2" customWidth="1"/>
    <col min="6447" max="6453" width="0.85546875" style="2"/>
    <col min="6454" max="6454" width="4.140625" style="2" customWidth="1"/>
    <col min="6455" max="6460" width="0.85546875" style="2"/>
    <col min="6461" max="6461" width="1.85546875" style="2" customWidth="1"/>
    <col min="6462" max="6462" width="0.85546875" style="2"/>
    <col min="6463" max="6463" width="5" style="2" customWidth="1"/>
    <col min="6464" max="6466" width="0.85546875" style="2"/>
    <col min="6467" max="6467" width="2.28515625" style="2" customWidth="1"/>
    <col min="6468" max="6472" width="0.85546875" style="2"/>
    <col min="6473" max="6473" width="3" style="2" customWidth="1"/>
    <col min="6474" max="6479" width="0.85546875" style="2"/>
    <col min="6480" max="6480" width="1.140625" style="2" customWidth="1"/>
    <col min="6481" max="6481" width="0.85546875" style="2" customWidth="1"/>
    <col min="6482" max="6482" width="2.140625" style="2" customWidth="1"/>
    <col min="6483" max="6483" width="0.140625" style="2" customWidth="1"/>
    <col min="6484" max="6484" width="0" style="2" hidden="1" customWidth="1"/>
    <col min="6485" max="6495" width="0.85546875" style="2"/>
    <col min="6496" max="6496" width="4.5703125" style="2" customWidth="1"/>
    <col min="6497" max="6506" width="0.85546875" style="2"/>
    <col min="6507" max="6507" width="5.5703125" style="2" customWidth="1"/>
    <col min="6508" max="6514" width="0.85546875" style="2"/>
    <col min="6515" max="6515" width="0.140625" style="2" customWidth="1"/>
    <col min="6516" max="6517" width="0" style="2" hidden="1" customWidth="1"/>
    <col min="6518" max="6524" width="0.85546875" style="2"/>
    <col min="6525" max="6525" width="1.28515625" style="2" customWidth="1"/>
    <col min="6526" max="6526" width="5.28515625" style="2" customWidth="1"/>
    <col min="6527" max="6528" width="0.85546875" style="2"/>
    <col min="6529" max="6529" width="0.85546875" style="2" customWidth="1"/>
    <col min="6530" max="6531" width="0" style="2" hidden="1" customWidth="1"/>
    <col min="6532" max="6532" width="0.5703125" style="2" customWidth="1"/>
    <col min="6533" max="6533" width="0" style="2" hidden="1" customWidth="1"/>
    <col min="6534" max="6690" width="0.85546875" style="2"/>
    <col min="6691" max="6691" width="1.5703125" style="2" customWidth="1"/>
    <col min="6692" max="6694" width="0.85546875" style="2"/>
    <col min="6695" max="6695" width="1.7109375" style="2" customWidth="1"/>
    <col min="6696" max="6696" width="0.85546875" style="2"/>
    <col min="6697" max="6697" width="2" style="2" customWidth="1"/>
    <col min="6698" max="6698" width="2.140625" style="2" customWidth="1"/>
    <col min="6699" max="6699" width="1.7109375" style="2" customWidth="1"/>
    <col min="6700" max="6700" width="1.42578125" style="2" customWidth="1"/>
    <col min="6701" max="6701" width="0.85546875" style="2"/>
    <col min="6702" max="6702" width="1.7109375" style="2" customWidth="1"/>
    <col min="6703" max="6709" width="0.85546875" style="2"/>
    <col min="6710" max="6710" width="4.140625" style="2" customWidth="1"/>
    <col min="6711" max="6716" width="0.85546875" style="2"/>
    <col min="6717" max="6717" width="1.85546875" style="2" customWidth="1"/>
    <col min="6718" max="6718" width="0.85546875" style="2"/>
    <col min="6719" max="6719" width="5" style="2" customWidth="1"/>
    <col min="6720" max="6722" width="0.85546875" style="2"/>
    <col min="6723" max="6723" width="2.28515625" style="2" customWidth="1"/>
    <col min="6724" max="6728" width="0.85546875" style="2"/>
    <col min="6729" max="6729" width="3" style="2" customWidth="1"/>
    <col min="6730" max="6735" width="0.85546875" style="2"/>
    <col min="6736" max="6736" width="1.140625" style="2" customWidth="1"/>
    <col min="6737" max="6737" width="0.85546875" style="2" customWidth="1"/>
    <col min="6738" max="6738" width="2.140625" style="2" customWidth="1"/>
    <col min="6739" max="6739" width="0.140625" style="2" customWidth="1"/>
    <col min="6740" max="6740" width="0" style="2" hidden="1" customWidth="1"/>
    <col min="6741" max="6751" width="0.85546875" style="2"/>
    <col min="6752" max="6752" width="4.5703125" style="2" customWidth="1"/>
    <col min="6753" max="6762" width="0.85546875" style="2"/>
    <col min="6763" max="6763" width="5.5703125" style="2" customWidth="1"/>
    <col min="6764" max="6770" width="0.85546875" style="2"/>
    <col min="6771" max="6771" width="0.140625" style="2" customWidth="1"/>
    <col min="6772" max="6773" width="0" style="2" hidden="1" customWidth="1"/>
    <col min="6774" max="6780" width="0.85546875" style="2"/>
    <col min="6781" max="6781" width="1.28515625" style="2" customWidth="1"/>
    <col min="6782" max="6782" width="5.28515625" style="2" customWidth="1"/>
    <col min="6783" max="6784" width="0.85546875" style="2"/>
    <col min="6785" max="6785" width="0.85546875" style="2" customWidth="1"/>
    <col min="6786" max="6787" width="0" style="2" hidden="1" customWidth="1"/>
    <col min="6788" max="6788" width="0.5703125" style="2" customWidth="1"/>
    <col min="6789" max="6789" width="0" style="2" hidden="1" customWidth="1"/>
    <col min="6790" max="6946" width="0.85546875" style="2"/>
    <col min="6947" max="6947" width="1.5703125" style="2" customWidth="1"/>
    <col min="6948" max="6950" width="0.85546875" style="2"/>
    <col min="6951" max="6951" width="1.7109375" style="2" customWidth="1"/>
    <col min="6952" max="6952" width="0.85546875" style="2"/>
    <col min="6953" max="6953" width="2" style="2" customWidth="1"/>
    <col min="6954" max="6954" width="2.140625" style="2" customWidth="1"/>
    <col min="6955" max="6955" width="1.7109375" style="2" customWidth="1"/>
    <col min="6956" max="6956" width="1.42578125" style="2" customWidth="1"/>
    <col min="6957" max="6957" width="0.85546875" style="2"/>
    <col min="6958" max="6958" width="1.7109375" style="2" customWidth="1"/>
    <col min="6959" max="6965" width="0.85546875" style="2"/>
    <col min="6966" max="6966" width="4.140625" style="2" customWidth="1"/>
    <col min="6967" max="6972" width="0.85546875" style="2"/>
    <col min="6973" max="6973" width="1.85546875" style="2" customWidth="1"/>
    <col min="6974" max="6974" width="0.85546875" style="2"/>
    <col min="6975" max="6975" width="5" style="2" customWidth="1"/>
    <col min="6976" max="6978" width="0.85546875" style="2"/>
    <col min="6979" max="6979" width="2.28515625" style="2" customWidth="1"/>
    <col min="6980" max="6984" width="0.85546875" style="2"/>
    <col min="6985" max="6985" width="3" style="2" customWidth="1"/>
    <col min="6986" max="6991" width="0.85546875" style="2"/>
    <col min="6992" max="6992" width="1.140625" style="2" customWidth="1"/>
    <col min="6993" max="6993" width="0.85546875" style="2" customWidth="1"/>
    <col min="6994" max="6994" width="2.140625" style="2" customWidth="1"/>
    <col min="6995" max="6995" width="0.140625" style="2" customWidth="1"/>
    <col min="6996" max="6996" width="0" style="2" hidden="1" customWidth="1"/>
    <col min="6997" max="7007" width="0.85546875" style="2"/>
    <col min="7008" max="7008" width="4.5703125" style="2" customWidth="1"/>
    <col min="7009" max="7018" width="0.85546875" style="2"/>
    <col min="7019" max="7019" width="5.5703125" style="2" customWidth="1"/>
    <col min="7020" max="7026" width="0.85546875" style="2"/>
    <col min="7027" max="7027" width="0.140625" style="2" customWidth="1"/>
    <col min="7028" max="7029" width="0" style="2" hidden="1" customWidth="1"/>
    <col min="7030" max="7036" width="0.85546875" style="2"/>
    <col min="7037" max="7037" width="1.28515625" style="2" customWidth="1"/>
    <col min="7038" max="7038" width="5.28515625" style="2" customWidth="1"/>
    <col min="7039" max="7040" width="0.85546875" style="2"/>
    <col min="7041" max="7041" width="0.85546875" style="2" customWidth="1"/>
    <col min="7042" max="7043" width="0" style="2" hidden="1" customWidth="1"/>
    <col min="7044" max="7044" width="0.5703125" style="2" customWidth="1"/>
    <col min="7045" max="7045" width="0" style="2" hidden="1" customWidth="1"/>
    <col min="7046" max="7202" width="0.85546875" style="2"/>
    <col min="7203" max="7203" width="1.5703125" style="2" customWidth="1"/>
    <col min="7204" max="7206" width="0.85546875" style="2"/>
    <col min="7207" max="7207" width="1.7109375" style="2" customWidth="1"/>
    <col min="7208" max="7208" width="0.85546875" style="2"/>
    <col min="7209" max="7209" width="2" style="2" customWidth="1"/>
    <col min="7210" max="7210" width="2.140625" style="2" customWidth="1"/>
    <col min="7211" max="7211" width="1.7109375" style="2" customWidth="1"/>
    <col min="7212" max="7212" width="1.42578125" style="2" customWidth="1"/>
    <col min="7213" max="7213" width="0.85546875" style="2"/>
    <col min="7214" max="7214" width="1.7109375" style="2" customWidth="1"/>
    <col min="7215" max="7221" width="0.85546875" style="2"/>
    <col min="7222" max="7222" width="4.140625" style="2" customWidth="1"/>
    <col min="7223" max="7228" width="0.85546875" style="2"/>
    <col min="7229" max="7229" width="1.85546875" style="2" customWidth="1"/>
    <col min="7230" max="7230" width="0.85546875" style="2"/>
    <col min="7231" max="7231" width="5" style="2" customWidth="1"/>
    <col min="7232" max="7234" width="0.85546875" style="2"/>
    <col min="7235" max="7235" width="2.28515625" style="2" customWidth="1"/>
    <col min="7236" max="7240" width="0.85546875" style="2"/>
    <col min="7241" max="7241" width="3" style="2" customWidth="1"/>
    <col min="7242" max="7247" width="0.85546875" style="2"/>
    <col min="7248" max="7248" width="1.140625" style="2" customWidth="1"/>
    <col min="7249" max="7249" width="0.85546875" style="2" customWidth="1"/>
    <col min="7250" max="7250" width="2.140625" style="2" customWidth="1"/>
    <col min="7251" max="7251" width="0.140625" style="2" customWidth="1"/>
    <col min="7252" max="7252" width="0" style="2" hidden="1" customWidth="1"/>
    <col min="7253" max="7263" width="0.85546875" style="2"/>
    <col min="7264" max="7264" width="4.5703125" style="2" customWidth="1"/>
    <col min="7265" max="7274" width="0.85546875" style="2"/>
    <col min="7275" max="7275" width="5.5703125" style="2" customWidth="1"/>
    <col min="7276" max="7282" width="0.85546875" style="2"/>
    <col min="7283" max="7283" width="0.140625" style="2" customWidth="1"/>
    <col min="7284" max="7285" width="0" style="2" hidden="1" customWidth="1"/>
    <col min="7286" max="7292" width="0.85546875" style="2"/>
    <col min="7293" max="7293" width="1.28515625" style="2" customWidth="1"/>
    <col min="7294" max="7294" width="5.28515625" style="2" customWidth="1"/>
    <col min="7295" max="7296" width="0.85546875" style="2"/>
    <col min="7297" max="7297" width="0.85546875" style="2" customWidth="1"/>
    <col min="7298" max="7299" width="0" style="2" hidden="1" customWidth="1"/>
    <col min="7300" max="7300" width="0.5703125" style="2" customWidth="1"/>
    <col min="7301" max="7301" width="0" style="2" hidden="1" customWidth="1"/>
    <col min="7302" max="7458" width="0.85546875" style="2"/>
    <col min="7459" max="7459" width="1.5703125" style="2" customWidth="1"/>
    <col min="7460" max="7462" width="0.85546875" style="2"/>
    <col min="7463" max="7463" width="1.7109375" style="2" customWidth="1"/>
    <col min="7464" max="7464" width="0.85546875" style="2"/>
    <col min="7465" max="7465" width="2" style="2" customWidth="1"/>
    <col min="7466" max="7466" width="2.140625" style="2" customWidth="1"/>
    <col min="7467" max="7467" width="1.7109375" style="2" customWidth="1"/>
    <col min="7468" max="7468" width="1.42578125" style="2" customWidth="1"/>
    <col min="7469" max="7469" width="0.85546875" style="2"/>
    <col min="7470" max="7470" width="1.7109375" style="2" customWidth="1"/>
    <col min="7471" max="7477" width="0.85546875" style="2"/>
    <col min="7478" max="7478" width="4.140625" style="2" customWidth="1"/>
    <col min="7479" max="7484" width="0.85546875" style="2"/>
    <col min="7485" max="7485" width="1.85546875" style="2" customWidth="1"/>
    <col min="7486" max="7486" width="0.85546875" style="2"/>
    <col min="7487" max="7487" width="5" style="2" customWidth="1"/>
    <col min="7488" max="7490" width="0.85546875" style="2"/>
    <col min="7491" max="7491" width="2.28515625" style="2" customWidth="1"/>
    <col min="7492" max="7496" width="0.85546875" style="2"/>
    <col min="7497" max="7497" width="3" style="2" customWidth="1"/>
    <col min="7498" max="7503" width="0.85546875" style="2"/>
    <col min="7504" max="7504" width="1.140625" style="2" customWidth="1"/>
    <col min="7505" max="7505" width="0.85546875" style="2" customWidth="1"/>
    <col min="7506" max="7506" width="2.140625" style="2" customWidth="1"/>
    <col min="7507" max="7507" width="0.140625" style="2" customWidth="1"/>
    <col min="7508" max="7508" width="0" style="2" hidden="1" customWidth="1"/>
    <col min="7509" max="7519" width="0.85546875" style="2"/>
    <col min="7520" max="7520" width="4.5703125" style="2" customWidth="1"/>
    <col min="7521" max="7530" width="0.85546875" style="2"/>
    <col min="7531" max="7531" width="5.5703125" style="2" customWidth="1"/>
    <col min="7532" max="7538" width="0.85546875" style="2"/>
    <col min="7539" max="7539" width="0.140625" style="2" customWidth="1"/>
    <col min="7540" max="7541" width="0" style="2" hidden="1" customWidth="1"/>
    <col min="7542" max="7548" width="0.85546875" style="2"/>
    <col min="7549" max="7549" width="1.28515625" style="2" customWidth="1"/>
    <col min="7550" max="7550" width="5.28515625" style="2" customWidth="1"/>
    <col min="7551" max="7552" width="0.85546875" style="2"/>
    <col min="7553" max="7553" width="0.85546875" style="2" customWidth="1"/>
    <col min="7554" max="7555" width="0" style="2" hidden="1" customWidth="1"/>
    <col min="7556" max="7556" width="0.5703125" style="2" customWidth="1"/>
    <col min="7557" max="7557" width="0" style="2" hidden="1" customWidth="1"/>
    <col min="7558" max="7714" width="0.85546875" style="2"/>
    <col min="7715" max="7715" width="1.5703125" style="2" customWidth="1"/>
    <col min="7716" max="7718" width="0.85546875" style="2"/>
    <col min="7719" max="7719" width="1.7109375" style="2" customWidth="1"/>
    <col min="7720" max="7720" width="0.85546875" style="2"/>
    <col min="7721" max="7721" width="2" style="2" customWidth="1"/>
    <col min="7722" max="7722" width="2.140625" style="2" customWidth="1"/>
    <col min="7723" max="7723" width="1.7109375" style="2" customWidth="1"/>
    <col min="7724" max="7724" width="1.42578125" style="2" customWidth="1"/>
    <col min="7725" max="7725" width="0.85546875" style="2"/>
    <col min="7726" max="7726" width="1.7109375" style="2" customWidth="1"/>
    <col min="7727" max="7733" width="0.85546875" style="2"/>
    <col min="7734" max="7734" width="4.140625" style="2" customWidth="1"/>
    <col min="7735" max="7740" width="0.85546875" style="2"/>
    <col min="7741" max="7741" width="1.85546875" style="2" customWidth="1"/>
    <col min="7742" max="7742" width="0.85546875" style="2"/>
    <col min="7743" max="7743" width="5" style="2" customWidth="1"/>
    <col min="7744" max="7746" width="0.85546875" style="2"/>
    <col min="7747" max="7747" width="2.28515625" style="2" customWidth="1"/>
    <col min="7748" max="7752" width="0.85546875" style="2"/>
    <col min="7753" max="7753" width="3" style="2" customWidth="1"/>
    <col min="7754" max="7759" width="0.85546875" style="2"/>
    <col min="7760" max="7760" width="1.140625" style="2" customWidth="1"/>
    <col min="7761" max="7761" width="0.85546875" style="2" customWidth="1"/>
    <col min="7762" max="7762" width="2.140625" style="2" customWidth="1"/>
    <col min="7763" max="7763" width="0.140625" style="2" customWidth="1"/>
    <col min="7764" max="7764" width="0" style="2" hidden="1" customWidth="1"/>
    <col min="7765" max="7775" width="0.85546875" style="2"/>
    <col min="7776" max="7776" width="4.5703125" style="2" customWidth="1"/>
    <col min="7777" max="7786" width="0.85546875" style="2"/>
    <col min="7787" max="7787" width="5.5703125" style="2" customWidth="1"/>
    <col min="7788" max="7794" width="0.85546875" style="2"/>
    <col min="7795" max="7795" width="0.140625" style="2" customWidth="1"/>
    <col min="7796" max="7797" width="0" style="2" hidden="1" customWidth="1"/>
    <col min="7798" max="7804" width="0.85546875" style="2"/>
    <col min="7805" max="7805" width="1.28515625" style="2" customWidth="1"/>
    <col min="7806" max="7806" width="5.28515625" style="2" customWidth="1"/>
    <col min="7807" max="7808" width="0.85546875" style="2"/>
    <col min="7809" max="7809" width="0.85546875" style="2" customWidth="1"/>
    <col min="7810" max="7811" width="0" style="2" hidden="1" customWidth="1"/>
    <col min="7812" max="7812" width="0.5703125" style="2" customWidth="1"/>
    <col min="7813" max="7813" width="0" style="2" hidden="1" customWidth="1"/>
    <col min="7814" max="7970" width="0.85546875" style="2"/>
    <col min="7971" max="7971" width="1.5703125" style="2" customWidth="1"/>
    <col min="7972" max="7974" width="0.85546875" style="2"/>
    <col min="7975" max="7975" width="1.7109375" style="2" customWidth="1"/>
    <col min="7976" max="7976" width="0.85546875" style="2"/>
    <col min="7977" max="7977" width="2" style="2" customWidth="1"/>
    <col min="7978" max="7978" width="2.140625" style="2" customWidth="1"/>
    <col min="7979" max="7979" width="1.7109375" style="2" customWidth="1"/>
    <col min="7980" max="7980" width="1.42578125" style="2" customWidth="1"/>
    <col min="7981" max="7981" width="0.85546875" style="2"/>
    <col min="7982" max="7982" width="1.7109375" style="2" customWidth="1"/>
    <col min="7983" max="7989" width="0.85546875" style="2"/>
    <col min="7990" max="7990" width="4.140625" style="2" customWidth="1"/>
    <col min="7991" max="7996" width="0.85546875" style="2"/>
    <col min="7997" max="7997" width="1.85546875" style="2" customWidth="1"/>
    <col min="7998" max="7998" width="0.85546875" style="2"/>
    <col min="7999" max="7999" width="5" style="2" customWidth="1"/>
    <col min="8000" max="8002" width="0.85546875" style="2"/>
    <col min="8003" max="8003" width="2.28515625" style="2" customWidth="1"/>
    <col min="8004" max="8008" width="0.85546875" style="2"/>
    <col min="8009" max="8009" width="3" style="2" customWidth="1"/>
    <col min="8010" max="8015" width="0.85546875" style="2"/>
    <col min="8016" max="8016" width="1.140625" style="2" customWidth="1"/>
    <col min="8017" max="8017" width="0.85546875" style="2" customWidth="1"/>
    <col min="8018" max="8018" width="2.140625" style="2" customWidth="1"/>
    <col min="8019" max="8019" width="0.140625" style="2" customWidth="1"/>
    <col min="8020" max="8020" width="0" style="2" hidden="1" customWidth="1"/>
    <col min="8021" max="8031" width="0.85546875" style="2"/>
    <col min="8032" max="8032" width="4.5703125" style="2" customWidth="1"/>
    <col min="8033" max="8042" width="0.85546875" style="2"/>
    <col min="8043" max="8043" width="5.5703125" style="2" customWidth="1"/>
    <col min="8044" max="8050" width="0.85546875" style="2"/>
    <col min="8051" max="8051" width="0.140625" style="2" customWidth="1"/>
    <col min="8052" max="8053" width="0" style="2" hidden="1" customWidth="1"/>
    <col min="8054" max="8060" width="0.85546875" style="2"/>
    <col min="8061" max="8061" width="1.28515625" style="2" customWidth="1"/>
    <col min="8062" max="8062" width="5.28515625" style="2" customWidth="1"/>
    <col min="8063" max="8064" width="0.85546875" style="2"/>
    <col min="8065" max="8065" width="0.85546875" style="2" customWidth="1"/>
    <col min="8066" max="8067" width="0" style="2" hidden="1" customWidth="1"/>
    <col min="8068" max="8068" width="0.5703125" style="2" customWidth="1"/>
    <col min="8069" max="8069" width="0" style="2" hidden="1" customWidth="1"/>
    <col min="8070" max="8226" width="0.85546875" style="2"/>
    <col min="8227" max="8227" width="1.5703125" style="2" customWidth="1"/>
    <col min="8228" max="8230" width="0.85546875" style="2"/>
    <col min="8231" max="8231" width="1.7109375" style="2" customWidth="1"/>
    <col min="8232" max="8232" width="0.85546875" style="2"/>
    <col min="8233" max="8233" width="2" style="2" customWidth="1"/>
    <col min="8234" max="8234" width="2.140625" style="2" customWidth="1"/>
    <col min="8235" max="8235" width="1.7109375" style="2" customWidth="1"/>
    <col min="8236" max="8236" width="1.42578125" style="2" customWidth="1"/>
    <col min="8237" max="8237" width="0.85546875" style="2"/>
    <col min="8238" max="8238" width="1.7109375" style="2" customWidth="1"/>
    <col min="8239" max="8245" width="0.85546875" style="2"/>
    <col min="8246" max="8246" width="4.140625" style="2" customWidth="1"/>
    <col min="8247" max="8252" width="0.85546875" style="2"/>
    <col min="8253" max="8253" width="1.85546875" style="2" customWidth="1"/>
    <col min="8254" max="8254" width="0.85546875" style="2"/>
    <col min="8255" max="8255" width="5" style="2" customWidth="1"/>
    <col min="8256" max="8258" width="0.85546875" style="2"/>
    <col min="8259" max="8259" width="2.28515625" style="2" customWidth="1"/>
    <col min="8260" max="8264" width="0.85546875" style="2"/>
    <col min="8265" max="8265" width="3" style="2" customWidth="1"/>
    <col min="8266" max="8271" width="0.85546875" style="2"/>
    <col min="8272" max="8272" width="1.140625" style="2" customWidth="1"/>
    <col min="8273" max="8273" width="0.85546875" style="2" customWidth="1"/>
    <col min="8274" max="8274" width="2.140625" style="2" customWidth="1"/>
    <col min="8275" max="8275" width="0.140625" style="2" customWidth="1"/>
    <col min="8276" max="8276" width="0" style="2" hidden="1" customWidth="1"/>
    <col min="8277" max="8287" width="0.85546875" style="2"/>
    <col min="8288" max="8288" width="4.5703125" style="2" customWidth="1"/>
    <col min="8289" max="8298" width="0.85546875" style="2"/>
    <col min="8299" max="8299" width="5.5703125" style="2" customWidth="1"/>
    <col min="8300" max="8306" width="0.85546875" style="2"/>
    <col min="8307" max="8307" width="0.140625" style="2" customWidth="1"/>
    <col min="8308" max="8309" width="0" style="2" hidden="1" customWidth="1"/>
    <col min="8310" max="8316" width="0.85546875" style="2"/>
    <col min="8317" max="8317" width="1.28515625" style="2" customWidth="1"/>
    <col min="8318" max="8318" width="5.28515625" style="2" customWidth="1"/>
    <col min="8319" max="8320" width="0.85546875" style="2"/>
    <col min="8321" max="8321" width="0.85546875" style="2" customWidth="1"/>
    <col min="8322" max="8323" width="0" style="2" hidden="1" customWidth="1"/>
    <col min="8324" max="8324" width="0.5703125" style="2" customWidth="1"/>
    <col min="8325" max="8325" width="0" style="2" hidden="1" customWidth="1"/>
    <col min="8326" max="8482" width="0.85546875" style="2"/>
    <col min="8483" max="8483" width="1.5703125" style="2" customWidth="1"/>
    <col min="8484" max="8486" width="0.85546875" style="2"/>
    <col min="8487" max="8487" width="1.7109375" style="2" customWidth="1"/>
    <col min="8488" max="8488" width="0.85546875" style="2"/>
    <col min="8489" max="8489" width="2" style="2" customWidth="1"/>
    <col min="8490" max="8490" width="2.140625" style="2" customWidth="1"/>
    <col min="8491" max="8491" width="1.7109375" style="2" customWidth="1"/>
    <col min="8492" max="8492" width="1.42578125" style="2" customWidth="1"/>
    <col min="8493" max="8493" width="0.85546875" style="2"/>
    <col min="8494" max="8494" width="1.7109375" style="2" customWidth="1"/>
    <col min="8495" max="8501" width="0.85546875" style="2"/>
    <col min="8502" max="8502" width="4.140625" style="2" customWidth="1"/>
    <col min="8503" max="8508" width="0.85546875" style="2"/>
    <col min="8509" max="8509" width="1.85546875" style="2" customWidth="1"/>
    <col min="8510" max="8510" width="0.85546875" style="2"/>
    <col min="8511" max="8511" width="5" style="2" customWidth="1"/>
    <col min="8512" max="8514" width="0.85546875" style="2"/>
    <col min="8515" max="8515" width="2.28515625" style="2" customWidth="1"/>
    <col min="8516" max="8520" width="0.85546875" style="2"/>
    <col min="8521" max="8521" width="3" style="2" customWidth="1"/>
    <col min="8522" max="8527" width="0.85546875" style="2"/>
    <col min="8528" max="8528" width="1.140625" style="2" customWidth="1"/>
    <col min="8529" max="8529" width="0.85546875" style="2" customWidth="1"/>
    <col min="8530" max="8530" width="2.140625" style="2" customWidth="1"/>
    <col min="8531" max="8531" width="0.140625" style="2" customWidth="1"/>
    <col min="8532" max="8532" width="0" style="2" hidden="1" customWidth="1"/>
    <col min="8533" max="8543" width="0.85546875" style="2"/>
    <col min="8544" max="8544" width="4.5703125" style="2" customWidth="1"/>
    <col min="8545" max="8554" width="0.85546875" style="2"/>
    <col min="8555" max="8555" width="5.5703125" style="2" customWidth="1"/>
    <col min="8556" max="8562" width="0.85546875" style="2"/>
    <col min="8563" max="8563" width="0.140625" style="2" customWidth="1"/>
    <col min="8564" max="8565" width="0" style="2" hidden="1" customWidth="1"/>
    <col min="8566" max="8572" width="0.85546875" style="2"/>
    <col min="8573" max="8573" width="1.28515625" style="2" customWidth="1"/>
    <col min="8574" max="8574" width="5.28515625" style="2" customWidth="1"/>
    <col min="8575" max="8576" width="0.85546875" style="2"/>
    <col min="8577" max="8577" width="0.85546875" style="2" customWidth="1"/>
    <col min="8578" max="8579" width="0" style="2" hidden="1" customWidth="1"/>
    <col min="8580" max="8580" width="0.5703125" style="2" customWidth="1"/>
    <col min="8581" max="8581" width="0" style="2" hidden="1" customWidth="1"/>
    <col min="8582" max="8738" width="0.85546875" style="2"/>
    <col min="8739" max="8739" width="1.5703125" style="2" customWidth="1"/>
    <col min="8740" max="8742" width="0.85546875" style="2"/>
    <col min="8743" max="8743" width="1.7109375" style="2" customWidth="1"/>
    <col min="8744" max="8744" width="0.85546875" style="2"/>
    <col min="8745" max="8745" width="2" style="2" customWidth="1"/>
    <col min="8746" max="8746" width="2.140625" style="2" customWidth="1"/>
    <col min="8747" max="8747" width="1.7109375" style="2" customWidth="1"/>
    <col min="8748" max="8748" width="1.42578125" style="2" customWidth="1"/>
    <col min="8749" max="8749" width="0.85546875" style="2"/>
    <col min="8750" max="8750" width="1.7109375" style="2" customWidth="1"/>
    <col min="8751" max="8757" width="0.85546875" style="2"/>
    <col min="8758" max="8758" width="4.140625" style="2" customWidth="1"/>
    <col min="8759" max="8764" width="0.85546875" style="2"/>
    <col min="8765" max="8765" width="1.85546875" style="2" customWidth="1"/>
    <col min="8766" max="8766" width="0.85546875" style="2"/>
    <col min="8767" max="8767" width="5" style="2" customWidth="1"/>
    <col min="8768" max="8770" width="0.85546875" style="2"/>
    <col min="8771" max="8771" width="2.28515625" style="2" customWidth="1"/>
    <col min="8772" max="8776" width="0.85546875" style="2"/>
    <col min="8777" max="8777" width="3" style="2" customWidth="1"/>
    <col min="8778" max="8783" width="0.85546875" style="2"/>
    <col min="8784" max="8784" width="1.140625" style="2" customWidth="1"/>
    <col min="8785" max="8785" width="0.85546875" style="2" customWidth="1"/>
    <col min="8786" max="8786" width="2.140625" style="2" customWidth="1"/>
    <col min="8787" max="8787" width="0.140625" style="2" customWidth="1"/>
    <col min="8788" max="8788" width="0" style="2" hidden="1" customWidth="1"/>
    <col min="8789" max="8799" width="0.85546875" style="2"/>
    <col min="8800" max="8800" width="4.5703125" style="2" customWidth="1"/>
    <col min="8801" max="8810" width="0.85546875" style="2"/>
    <col min="8811" max="8811" width="5.5703125" style="2" customWidth="1"/>
    <col min="8812" max="8818" width="0.85546875" style="2"/>
    <col min="8819" max="8819" width="0.140625" style="2" customWidth="1"/>
    <col min="8820" max="8821" width="0" style="2" hidden="1" customWidth="1"/>
    <col min="8822" max="8828" width="0.85546875" style="2"/>
    <col min="8829" max="8829" width="1.28515625" style="2" customWidth="1"/>
    <col min="8830" max="8830" width="5.28515625" style="2" customWidth="1"/>
    <col min="8831" max="8832" width="0.85546875" style="2"/>
    <col min="8833" max="8833" width="0.85546875" style="2" customWidth="1"/>
    <col min="8834" max="8835" width="0" style="2" hidden="1" customWidth="1"/>
    <col min="8836" max="8836" width="0.5703125" style="2" customWidth="1"/>
    <col min="8837" max="8837" width="0" style="2" hidden="1" customWidth="1"/>
    <col min="8838" max="8994" width="0.85546875" style="2"/>
    <col min="8995" max="8995" width="1.5703125" style="2" customWidth="1"/>
    <col min="8996" max="8998" width="0.85546875" style="2"/>
    <col min="8999" max="8999" width="1.7109375" style="2" customWidth="1"/>
    <col min="9000" max="9000" width="0.85546875" style="2"/>
    <col min="9001" max="9001" width="2" style="2" customWidth="1"/>
    <col min="9002" max="9002" width="2.140625" style="2" customWidth="1"/>
    <col min="9003" max="9003" width="1.7109375" style="2" customWidth="1"/>
    <col min="9004" max="9004" width="1.42578125" style="2" customWidth="1"/>
    <col min="9005" max="9005" width="0.85546875" style="2"/>
    <col min="9006" max="9006" width="1.7109375" style="2" customWidth="1"/>
    <col min="9007" max="9013" width="0.85546875" style="2"/>
    <col min="9014" max="9014" width="4.140625" style="2" customWidth="1"/>
    <col min="9015" max="9020" width="0.85546875" style="2"/>
    <col min="9021" max="9021" width="1.85546875" style="2" customWidth="1"/>
    <col min="9022" max="9022" width="0.85546875" style="2"/>
    <col min="9023" max="9023" width="5" style="2" customWidth="1"/>
    <col min="9024" max="9026" width="0.85546875" style="2"/>
    <col min="9027" max="9027" width="2.28515625" style="2" customWidth="1"/>
    <col min="9028" max="9032" width="0.85546875" style="2"/>
    <col min="9033" max="9033" width="3" style="2" customWidth="1"/>
    <col min="9034" max="9039" width="0.85546875" style="2"/>
    <col min="9040" max="9040" width="1.140625" style="2" customWidth="1"/>
    <col min="9041" max="9041" width="0.85546875" style="2" customWidth="1"/>
    <col min="9042" max="9042" width="2.140625" style="2" customWidth="1"/>
    <col min="9043" max="9043" width="0.140625" style="2" customWidth="1"/>
    <col min="9044" max="9044" width="0" style="2" hidden="1" customWidth="1"/>
    <col min="9045" max="9055" width="0.85546875" style="2"/>
    <col min="9056" max="9056" width="4.5703125" style="2" customWidth="1"/>
    <col min="9057" max="9066" width="0.85546875" style="2"/>
    <col min="9067" max="9067" width="5.5703125" style="2" customWidth="1"/>
    <col min="9068" max="9074" width="0.85546875" style="2"/>
    <col min="9075" max="9075" width="0.140625" style="2" customWidth="1"/>
    <col min="9076" max="9077" width="0" style="2" hidden="1" customWidth="1"/>
    <col min="9078" max="9084" width="0.85546875" style="2"/>
    <col min="9085" max="9085" width="1.28515625" style="2" customWidth="1"/>
    <col min="9086" max="9086" width="5.28515625" style="2" customWidth="1"/>
    <col min="9087" max="9088" width="0.85546875" style="2"/>
    <col min="9089" max="9089" width="0.85546875" style="2" customWidth="1"/>
    <col min="9090" max="9091" width="0" style="2" hidden="1" customWidth="1"/>
    <col min="9092" max="9092" width="0.5703125" style="2" customWidth="1"/>
    <col min="9093" max="9093" width="0" style="2" hidden="1" customWidth="1"/>
    <col min="9094" max="9250" width="0.85546875" style="2"/>
    <col min="9251" max="9251" width="1.5703125" style="2" customWidth="1"/>
    <col min="9252" max="9254" width="0.85546875" style="2"/>
    <col min="9255" max="9255" width="1.7109375" style="2" customWidth="1"/>
    <col min="9256" max="9256" width="0.85546875" style="2"/>
    <col min="9257" max="9257" width="2" style="2" customWidth="1"/>
    <col min="9258" max="9258" width="2.140625" style="2" customWidth="1"/>
    <col min="9259" max="9259" width="1.7109375" style="2" customWidth="1"/>
    <col min="9260" max="9260" width="1.42578125" style="2" customWidth="1"/>
    <col min="9261" max="9261" width="0.85546875" style="2"/>
    <col min="9262" max="9262" width="1.7109375" style="2" customWidth="1"/>
    <col min="9263" max="9269" width="0.85546875" style="2"/>
    <col min="9270" max="9270" width="4.140625" style="2" customWidth="1"/>
    <col min="9271" max="9276" width="0.85546875" style="2"/>
    <col min="9277" max="9277" width="1.85546875" style="2" customWidth="1"/>
    <col min="9278" max="9278" width="0.85546875" style="2"/>
    <col min="9279" max="9279" width="5" style="2" customWidth="1"/>
    <col min="9280" max="9282" width="0.85546875" style="2"/>
    <col min="9283" max="9283" width="2.28515625" style="2" customWidth="1"/>
    <col min="9284" max="9288" width="0.85546875" style="2"/>
    <col min="9289" max="9289" width="3" style="2" customWidth="1"/>
    <col min="9290" max="9295" width="0.85546875" style="2"/>
    <col min="9296" max="9296" width="1.140625" style="2" customWidth="1"/>
    <col min="9297" max="9297" width="0.85546875" style="2" customWidth="1"/>
    <col min="9298" max="9298" width="2.140625" style="2" customWidth="1"/>
    <col min="9299" max="9299" width="0.140625" style="2" customWidth="1"/>
    <col min="9300" max="9300" width="0" style="2" hidden="1" customWidth="1"/>
    <col min="9301" max="9311" width="0.85546875" style="2"/>
    <col min="9312" max="9312" width="4.5703125" style="2" customWidth="1"/>
    <col min="9313" max="9322" width="0.85546875" style="2"/>
    <col min="9323" max="9323" width="5.5703125" style="2" customWidth="1"/>
    <col min="9324" max="9330" width="0.85546875" style="2"/>
    <col min="9331" max="9331" width="0.140625" style="2" customWidth="1"/>
    <col min="9332" max="9333" width="0" style="2" hidden="1" customWidth="1"/>
    <col min="9334" max="9340" width="0.85546875" style="2"/>
    <col min="9341" max="9341" width="1.28515625" style="2" customWidth="1"/>
    <col min="9342" max="9342" width="5.28515625" style="2" customWidth="1"/>
    <col min="9343" max="9344" width="0.85546875" style="2"/>
    <col min="9345" max="9345" width="0.85546875" style="2" customWidth="1"/>
    <col min="9346" max="9347" width="0" style="2" hidden="1" customWidth="1"/>
    <col min="9348" max="9348" width="0.5703125" style="2" customWidth="1"/>
    <col min="9349" max="9349" width="0" style="2" hidden="1" customWidth="1"/>
    <col min="9350" max="9506" width="0.85546875" style="2"/>
    <col min="9507" max="9507" width="1.5703125" style="2" customWidth="1"/>
    <col min="9508" max="9510" width="0.85546875" style="2"/>
    <col min="9511" max="9511" width="1.7109375" style="2" customWidth="1"/>
    <col min="9512" max="9512" width="0.85546875" style="2"/>
    <col min="9513" max="9513" width="2" style="2" customWidth="1"/>
    <col min="9514" max="9514" width="2.140625" style="2" customWidth="1"/>
    <col min="9515" max="9515" width="1.7109375" style="2" customWidth="1"/>
    <col min="9516" max="9516" width="1.42578125" style="2" customWidth="1"/>
    <col min="9517" max="9517" width="0.85546875" style="2"/>
    <col min="9518" max="9518" width="1.7109375" style="2" customWidth="1"/>
    <col min="9519" max="9525" width="0.85546875" style="2"/>
    <col min="9526" max="9526" width="4.140625" style="2" customWidth="1"/>
    <col min="9527" max="9532" width="0.85546875" style="2"/>
    <col min="9533" max="9533" width="1.85546875" style="2" customWidth="1"/>
    <col min="9534" max="9534" width="0.85546875" style="2"/>
    <col min="9535" max="9535" width="5" style="2" customWidth="1"/>
    <col min="9536" max="9538" width="0.85546875" style="2"/>
    <col min="9539" max="9539" width="2.28515625" style="2" customWidth="1"/>
    <col min="9540" max="9544" width="0.85546875" style="2"/>
    <col min="9545" max="9545" width="3" style="2" customWidth="1"/>
    <col min="9546" max="9551" width="0.85546875" style="2"/>
    <col min="9552" max="9552" width="1.140625" style="2" customWidth="1"/>
    <col min="9553" max="9553" width="0.85546875" style="2" customWidth="1"/>
    <col min="9554" max="9554" width="2.140625" style="2" customWidth="1"/>
    <col min="9555" max="9555" width="0.140625" style="2" customWidth="1"/>
    <col min="9556" max="9556" width="0" style="2" hidden="1" customWidth="1"/>
    <col min="9557" max="9567" width="0.85546875" style="2"/>
    <col min="9568" max="9568" width="4.5703125" style="2" customWidth="1"/>
    <col min="9569" max="9578" width="0.85546875" style="2"/>
    <col min="9579" max="9579" width="5.5703125" style="2" customWidth="1"/>
    <col min="9580" max="9586" width="0.85546875" style="2"/>
    <col min="9587" max="9587" width="0.140625" style="2" customWidth="1"/>
    <col min="9588" max="9589" width="0" style="2" hidden="1" customWidth="1"/>
    <col min="9590" max="9596" width="0.85546875" style="2"/>
    <col min="9597" max="9597" width="1.28515625" style="2" customWidth="1"/>
    <col min="9598" max="9598" width="5.28515625" style="2" customWidth="1"/>
    <col min="9599" max="9600" width="0.85546875" style="2"/>
    <col min="9601" max="9601" width="0.85546875" style="2" customWidth="1"/>
    <col min="9602" max="9603" width="0" style="2" hidden="1" customWidth="1"/>
    <col min="9604" max="9604" width="0.5703125" style="2" customWidth="1"/>
    <col min="9605" max="9605" width="0" style="2" hidden="1" customWidth="1"/>
    <col min="9606" max="9762" width="0.85546875" style="2"/>
    <col min="9763" max="9763" width="1.5703125" style="2" customWidth="1"/>
    <col min="9764" max="9766" width="0.85546875" style="2"/>
    <col min="9767" max="9767" width="1.7109375" style="2" customWidth="1"/>
    <col min="9768" max="9768" width="0.85546875" style="2"/>
    <col min="9769" max="9769" width="2" style="2" customWidth="1"/>
    <col min="9770" max="9770" width="2.140625" style="2" customWidth="1"/>
    <col min="9771" max="9771" width="1.7109375" style="2" customWidth="1"/>
    <col min="9772" max="9772" width="1.42578125" style="2" customWidth="1"/>
    <col min="9773" max="9773" width="0.85546875" style="2"/>
    <col min="9774" max="9774" width="1.7109375" style="2" customWidth="1"/>
    <col min="9775" max="9781" width="0.85546875" style="2"/>
    <col min="9782" max="9782" width="4.140625" style="2" customWidth="1"/>
    <col min="9783" max="9788" width="0.85546875" style="2"/>
    <col min="9789" max="9789" width="1.85546875" style="2" customWidth="1"/>
    <col min="9790" max="9790" width="0.85546875" style="2"/>
    <col min="9791" max="9791" width="5" style="2" customWidth="1"/>
    <col min="9792" max="9794" width="0.85546875" style="2"/>
    <col min="9795" max="9795" width="2.28515625" style="2" customWidth="1"/>
    <col min="9796" max="9800" width="0.85546875" style="2"/>
    <col min="9801" max="9801" width="3" style="2" customWidth="1"/>
    <col min="9802" max="9807" width="0.85546875" style="2"/>
    <col min="9808" max="9808" width="1.140625" style="2" customWidth="1"/>
    <col min="9809" max="9809" width="0.85546875" style="2" customWidth="1"/>
    <col min="9810" max="9810" width="2.140625" style="2" customWidth="1"/>
    <col min="9811" max="9811" width="0.140625" style="2" customWidth="1"/>
    <col min="9812" max="9812" width="0" style="2" hidden="1" customWidth="1"/>
    <col min="9813" max="9823" width="0.85546875" style="2"/>
    <col min="9824" max="9824" width="4.5703125" style="2" customWidth="1"/>
    <col min="9825" max="9834" width="0.85546875" style="2"/>
    <col min="9835" max="9835" width="5.5703125" style="2" customWidth="1"/>
    <col min="9836" max="9842" width="0.85546875" style="2"/>
    <col min="9843" max="9843" width="0.140625" style="2" customWidth="1"/>
    <col min="9844" max="9845" width="0" style="2" hidden="1" customWidth="1"/>
    <col min="9846" max="9852" width="0.85546875" style="2"/>
    <col min="9853" max="9853" width="1.28515625" style="2" customWidth="1"/>
    <col min="9854" max="9854" width="5.28515625" style="2" customWidth="1"/>
    <col min="9855" max="9856" width="0.85546875" style="2"/>
    <col min="9857" max="9857" width="0.85546875" style="2" customWidth="1"/>
    <col min="9858" max="9859" width="0" style="2" hidden="1" customWidth="1"/>
    <col min="9860" max="9860" width="0.5703125" style="2" customWidth="1"/>
    <col min="9861" max="9861" width="0" style="2" hidden="1" customWidth="1"/>
    <col min="9862" max="10018" width="0.85546875" style="2"/>
    <col min="10019" max="10019" width="1.5703125" style="2" customWidth="1"/>
    <col min="10020" max="10022" width="0.85546875" style="2"/>
    <col min="10023" max="10023" width="1.7109375" style="2" customWidth="1"/>
    <col min="10024" max="10024" width="0.85546875" style="2"/>
    <col min="10025" max="10025" width="2" style="2" customWidth="1"/>
    <col min="10026" max="10026" width="2.140625" style="2" customWidth="1"/>
    <col min="10027" max="10027" width="1.7109375" style="2" customWidth="1"/>
    <col min="10028" max="10028" width="1.42578125" style="2" customWidth="1"/>
    <col min="10029" max="10029" width="0.85546875" style="2"/>
    <col min="10030" max="10030" width="1.7109375" style="2" customWidth="1"/>
    <col min="10031" max="10037" width="0.85546875" style="2"/>
    <col min="10038" max="10038" width="4.140625" style="2" customWidth="1"/>
    <col min="10039" max="10044" width="0.85546875" style="2"/>
    <col min="10045" max="10045" width="1.85546875" style="2" customWidth="1"/>
    <col min="10046" max="10046" width="0.85546875" style="2"/>
    <col min="10047" max="10047" width="5" style="2" customWidth="1"/>
    <col min="10048" max="10050" width="0.85546875" style="2"/>
    <col min="10051" max="10051" width="2.28515625" style="2" customWidth="1"/>
    <col min="10052" max="10056" width="0.85546875" style="2"/>
    <col min="10057" max="10057" width="3" style="2" customWidth="1"/>
    <col min="10058" max="10063" width="0.85546875" style="2"/>
    <col min="10064" max="10064" width="1.140625" style="2" customWidth="1"/>
    <col min="10065" max="10065" width="0.85546875" style="2" customWidth="1"/>
    <col min="10066" max="10066" width="2.140625" style="2" customWidth="1"/>
    <col min="10067" max="10067" width="0.140625" style="2" customWidth="1"/>
    <col min="10068" max="10068" width="0" style="2" hidden="1" customWidth="1"/>
    <col min="10069" max="10079" width="0.85546875" style="2"/>
    <col min="10080" max="10080" width="4.5703125" style="2" customWidth="1"/>
    <col min="10081" max="10090" width="0.85546875" style="2"/>
    <col min="10091" max="10091" width="5.5703125" style="2" customWidth="1"/>
    <col min="10092" max="10098" width="0.85546875" style="2"/>
    <col min="10099" max="10099" width="0.140625" style="2" customWidth="1"/>
    <col min="10100" max="10101" width="0" style="2" hidden="1" customWidth="1"/>
    <col min="10102" max="10108" width="0.85546875" style="2"/>
    <col min="10109" max="10109" width="1.28515625" style="2" customWidth="1"/>
    <col min="10110" max="10110" width="5.28515625" style="2" customWidth="1"/>
    <col min="10111" max="10112" width="0.85546875" style="2"/>
    <col min="10113" max="10113" width="0.85546875" style="2" customWidth="1"/>
    <col min="10114" max="10115" width="0" style="2" hidden="1" customWidth="1"/>
    <col min="10116" max="10116" width="0.5703125" style="2" customWidth="1"/>
    <col min="10117" max="10117" width="0" style="2" hidden="1" customWidth="1"/>
    <col min="10118" max="10274" width="0.85546875" style="2"/>
    <col min="10275" max="10275" width="1.5703125" style="2" customWidth="1"/>
    <col min="10276" max="10278" width="0.85546875" style="2"/>
    <col min="10279" max="10279" width="1.7109375" style="2" customWidth="1"/>
    <col min="10280" max="10280" width="0.85546875" style="2"/>
    <col min="10281" max="10281" width="2" style="2" customWidth="1"/>
    <col min="10282" max="10282" width="2.140625" style="2" customWidth="1"/>
    <col min="10283" max="10283" width="1.7109375" style="2" customWidth="1"/>
    <col min="10284" max="10284" width="1.42578125" style="2" customWidth="1"/>
    <col min="10285" max="10285" width="0.85546875" style="2"/>
    <col min="10286" max="10286" width="1.7109375" style="2" customWidth="1"/>
    <col min="10287" max="10293" width="0.85546875" style="2"/>
    <col min="10294" max="10294" width="4.140625" style="2" customWidth="1"/>
    <col min="10295" max="10300" width="0.85546875" style="2"/>
    <col min="10301" max="10301" width="1.85546875" style="2" customWidth="1"/>
    <col min="10302" max="10302" width="0.85546875" style="2"/>
    <col min="10303" max="10303" width="5" style="2" customWidth="1"/>
    <col min="10304" max="10306" width="0.85546875" style="2"/>
    <col min="10307" max="10307" width="2.28515625" style="2" customWidth="1"/>
    <col min="10308" max="10312" width="0.85546875" style="2"/>
    <col min="10313" max="10313" width="3" style="2" customWidth="1"/>
    <col min="10314" max="10319" width="0.85546875" style="2"/>
    <col min="10320" max="10320" width="1.140625" style="2" customWidth="1"/>
    <col min="10321" max="10321" width="0.85546875" style="2" customWidth="1"/>
    <col min="10322" max="10322" width="2.140625" style="2" customWidth="1"/>
    <col min="10323" max="10323" width="0.140625" style="2" customWidth="1"/>
    <col min="10324" max="10324" width="0" style="2" hidden="1" customWidth="1"/>
    <col min="10325" max="10335" width="0.85546875" style="2"/>
    <col min="10336" max="10336" width="4.5703125" style="2" customWidth="1"/>
    <col min="10337" max="10346" width="0.85546875" style="2"/>
    <col min="10347" max="10347" width="5.5703125" style="2" customWidth="1"/>
    <col min="10348" max="10354" width="0.85546875" style="2"/>
    <col min="10355" max="10355" width="0.140625" style="2" customWidth="1"/>
    <col min="10356" max="10357" width="0" style="2" hidden="1" customWidth="1"/>
    <col min="10358" max="10364" width="0.85546875" style="2"/>
    <col min="10365" max="10365" width="1.28515625" style="2" customWidth="1"/>
    <col min="10366" max="10366" width="5.28515625" style="2" customWidth="1"/>
    <col min="10367" max="10368" width="0.85546875" style="2"/>
    <col min="10369" max="10369" width="0.85546875" style="2" customWidth="1"/>
    <col min="10370" max="10371" width="0" style="2" hidden="1" customWidth="1"/>
    <col min="10372" max="10372" width="0.5703125" style="2" customWidth="1"/>
    <col min="10373" max="10373" width="0" style="2" hidden="1" customWidth="1"/>
    <col min="10374" max="10530" width="0.85546875" style="2"/>
    <col min="10531" max="10531" width="1.5703125" style="2" customWidth="1"/>
    <col min="10532" max="10534" width="0.85546875" style="2"/>
    <col min="10535" max="10535" width="1.7109375" style="2" customWidth="1"/>
    <col min="10536" max="10536" width="0.85546875" style="2"/>
    <col min="10537" max="10537" width="2" style="2" customWidth="1"/>
    <col min="10538" max="10538" width="2.140625" style="2" customWidth="1"/>
    <col min="10539" max="10539" width="1.7109375" style="2" customWidth="1"/>
    <col min="10540" max="10540" width="1.42578125" style="2" customWidth="1"/>
    <col min="10541" max="10541" width="0.85546875" style="2"/>
    <col min="10542" max="10542" width="1.7109375" style="2" customWidth="1"/>
    <col min="10543" max="10549" width="0.85546875" style="2"/>
    <col min="10550" max="10550" width="4.140625" style="2" customWidth="1"/>
    <col min="10551" max="10556" width="0.85546875" style="2"/>
    <col min="10557" max="10557" width="1.85546875" style="2" customWidth="1"/>
    <col min="10558" max="10558" width="0.85546875" style="2"/>
    <col min="10559" max="10559" width="5" style="2" customWidth="1"/>
    <col min="10560" max="10562" width="0.85546875" style="2"/>
    <col min="10563" max="10563" width="2.28515625" style="2" customWidth="1"/>
    <col min="10564" max="10568" width="0.85546875" style="2"/>
    <col min="10569" max="10569" width="3" style="2" customWidth="1"/>
    <col min="10570" max="10575" width="0.85546875" style="2"/>
    <col min="10576" max="10576" width="1.140625" style="2" customWidth="1"/>
    <col min="10577" max="10577" width="0.85546875" style="2" customWidth="1"/>
    <col min="10578" max="10578" width="2.140625" style="2" customWidth="1"/>
    <col min="10579" max="10579" width="0.140625" style="2" customWidth="1"/>
    <col min="10580" max="10580" width="0" style="2" hidden="1" customWidth="1"/>
    <col min="10581" max="10591" width="0.85546875" style="2"/>
    <col min="10592" max="10592" width="4.5703125" style="2" customWidth="1"/>
    <col min="10593" max="10602" width="0.85546875" style="2"/>
    <col min="10603" max="10603" width="5.5703125" style="2" customWidth="1"/>
    <col min="10604" max="10610" width="0.85546875" style="2"/>
    <col min="10611" max="10611" width="0.140625" style="2" customWidth="1"/>
    <col min="10612" max="10613" width="0" style="2" hidden="1" customWidth="1"/>
    <col min="10614" max="10620" width="0.85546875" style="2"/>
    <col min="10621" max="10621" width="1.28515625" style="2" customWidth="1"/>
    <col min="10622" max="10622" width="5.28515625" style="2" customWidth="1"/>
    <col min="10623" max="10624" width="0.85546875" style="2"/>
    <col min="10625" max="10625" width="0.85546875" style="2" customWidth="1"/>
    <col min="10626" max="10627" width="0" style="2" hidden="1" customWidth="1"/>
    <col min="10628" max="10628" width="0.5703125" style="2" customWidth="1"/>
    <col min="10629" max="10629" width="0" style="2" hidden="1" customWidth="1"/>
    <col min="10630" max="10786" width="0.85546875" style="2"/>
    <col min="10787" max="10787" width="1.5703125" style="2" customWidth="1"/>
    <col min="10788" max="10790" width="0.85546875" style="2"/>
    <col min="10791" max="10791" width="1.7109375" style="2" customWidth="1"/>
    <col min="10792" max="10792" width="0.85546875" style="2"/>
    <col min="10793" max="10793" width="2" style="2" customWidth="1"/>
    <col min="10794" max="10794" width="2.140625" style="2" customWidth="1"/>
    <col min="10795" max="10795" width="1.7109375" style="2" customWidth="1"/>
    <col min="10796" max="10796" width="1.42578125" style="2" customWidth="1"/>
    <col min="10797" max="10797" width="0.85546875" style="2"/>
    <col min="10798" max="10798" width="1.7109375" style="2" customWidth="1"/>
    <col min="10799" max="10805" width="0.85546875" style="2"/>
    <col min="10806" max="10806" width="4.140625" style="2" customWidth="1"/>
    <col min="10807" max="10812" width="0.85546875" style="2"/>
    <col min="10813" max="10813" width="1.85546875" style="2" customWidth="1"/>
    <col min="10814" max="10814" width="0.85546875" style="2"/>
    <col min="10815" max="10815" width="5" style="2" customWidth="1"/>
    <col min="10816" max="10818" width="0.85546875" style="2"/>
    <col min="10819" max="10819" width="2.28515625" style="2" customWidth="1"/>
    <col min="10820" max="10824" width="0.85546875" style="2"/>
    <col min="10825" max="10825" width="3" style="2" customWidth="1"/>
    <col min="10826" max="10831" width="0.85546875" style="2"/>
    <col min="10832" max="10832" width="1.140625" style="2" customWidth="1"/>
    <col min="10833" max="10833" width="0.85546875" style="2" customWidth="1"/>
    <col min="10834" max="10834" width="2.140625" style="2" customWidth="1"/>
    <col min="10835" max="10835" width="0.140625" style="2" customWidth="1"/>
    <col min="10836" max="10836" width="0" style="2" hidden="1" customWidth="1"/>
    <col min="10837" max="10847" width="0.85546875" style="2"/>
    <col min="10848" max="10848" width="4.5703125" style="2" customWidth="1"/>
    <col min="10849" max="10858" width="0.85546875" style="2"/>
    <col min="10859" max="10859" width="5.5703125" style="2" customWidth="1"/>
    <col min="10860" max="10866" width="0.85546875" style="2"/>
    <col min="10867" max="10867" width="0.140625" style="2" customWidth="1"/>
    <col min="10868" max="10869" width="0" style="2" hidden="1" customWidth="1"/>
    <col min="10870" max="10876" width="0.85546875" style="2"/>
    <col min="10877" max="10877" width="1.28515625" style="2" customWidth="1"/>
    <col min="10878" max="10878" width="5.28515625" style="2" customWidth="1"/>
    <col min="10879" max="10880" width="0.85546875" style="2"/>
    <col min="10881" max="10881" width="0.85546875" style="2" customWidth="1"/>
    <col min="10882" max="10883" width="0" style="2" hidden="1" customWidth="1"/>
    <col min="10884" max="10884" width="0.5703125" style="2" customWidth="1"/>
    <col min="10885" max="10885" width="0" style="2" hidden="1" customWidth="1"/>
    <col min="10886" max="11042" width="0.85546875" style="2"/>
    <col min="11043" max="11043" width="1.5703125" style="2" customWidth="1"/>
    <col min="11044" max="11046" width="0.85546875" style="2"/>
    <col min="11047" max="11047" width="1.7109375" style="2" customWidth="1"/>
    <col min="11048" max="11048" width="0.85546875" style="2"/>
    <col min="11049" max="11049" width="2" style="2" customWidth="1"/>
    <col min="11050" max="11050" width="2.140625" style="2" customWidth="1"/>
    <col min="11051" max="11051" width="1.7109375" style="2" customWidth="1"/>
    <col min="11052" max="11052" width="1.42578125" style="2" customWidth="1"/>
    <col min="11053" max="11053" width="0.85546875" style="2"/>
    <col min="11054" max="11054" width="1.7109375" style="2" customWidth="1"/>
    <col min="11055" max="11061" width="0.85546875" style="2"/>
    <col min="11062" max="11062" width="4.140625" style="2" customWidth="1"/>
    <col min="11063" max="11068" width="0.85546875" style="2"/>
    <col min="11069" max="11069" width="1.85546875" style="2" customWidth="1"/>
    <col min="11070" max="11070" width="0.85546875" style="2"/>
    <col min="11071" max="11071" width="5" style="2" customWidth="1"/>
    <col min="11072" max="11074" width="0.85546875" style="2"/>
    <col min="11075" max="11075" width="2.28515625" style="2" customWidth="1"/>
    <col min="11076" max="11080" width="0.85546875" style="2"/>
    <col min="11081" max="11081" width="3" style="2" customWidth="1"/>
    <col min="11082" max="11087" width="0.85546875" style="2"/>
    <col min="11088" max="11088" width="1.140625" style="2" customWidth="1"/>
    <col min="11089" max="11089" width="0.85546875" style="2" customWidth="1"/>
    <col min="11090" max="11090" width="2.140625" style="2" customWidth="1"/>
    <col min="11091" max="11091" width="0.140625" style="2" customWidth="1"/>
    <col min="11092" max="11092" width="0" style="2" hidden="1" customWidth="1"/>
    <col min="11093" max="11103" width="0.85546875" style="2"/>
    <col min="11104" max="11104" width="4.5703125" style="2" customWidth="1"/>
    <col min="11105" max="11114" width="0.85546875" style="2"/>
    <col min="11115" max="11115" width="5.5703125" style="2" customWidth="1"/>
    <col min="11116" max="11122" width="0.85546875" style="2"/>
    <col min="11123" max="11123" width="0.140625" style="2" customWidth="1"/>
    <col min="11124" max="11125" width="0" style="2" hidden="1" customWidth="1"/>
    <col min="11126" max="11132" width="0.85546875" style="2"/>
    <col min="11133" max="11133" width="1.28515625" style="2" customWidth="1"/>
    <col min="11134" max="11134" width="5.28515625" style="2" customWidth="1"/>
    <col min="11135" max="11136" width="0.85546875" style="2"/>
    <col min="11137" max="11137" width="0.85546875" style="2" customWidth="1"/>
    <col min="11138" max="11139" width="0" style="2" hidden="1" customWidth="1"/>
    <col min="11140" max="11140" width="0.5703125" style="2" customWidth="1"/>
    <col min="11141" max="11141" width="0" style="2" hidden="1" customWidth="1"/>
    <col min="11142" max="11298" width="0.85546875" style="2"/>
    <col min="11299" max="11299" width="1.5703125" style="2" customWidth="1"/>
    <col min="11300" max="11302" width="0.85546875" style="2"/>
    <col min="11303" max="11303" width="1.7109375" style="2" customWidth="1"/>
    <col min="11304" max="11304" width="0.85546875" style="2"/>
    <col min="11305" max="11305" width="2" style="2" customWidth="1"/>
    <col min="11306" max="11306" width="2.140625" style="2" customWidth="1"/>
    <col min="11307" max="11307" width="1.7109375" style="2" customWidth="1"/>
    <col min="11308" max="11308" width="1.42578125" style="2" customWidth="1"/>
    <col min="11309" max="11309" width="0.85546875" style="2"/>
    <col min="11310" max="11310" width="1.7109375" style="2" customWidth="1"/>
    <col min="11311" max="11317" width="0.85546875" style="2"/>
    <col min="11318" max="11318" width="4.140625" style="2" customWidth="1"/>
    <col min="11319" max="11324" width="0.85546875" style="2"/>
    <col min="11325" max="11325" width="1.85546875" style="2" customWidth="1"/>
    <col min="11326" max="11326" width="0.85546875" style="2"/>
    <col min="11327" max="11327" width="5" style="2" customWidth="1"/>
    <col min="11328" max="11330" width="0.85546875" style="2"/>
    <col min="11331" max="11331" width="2.28515625" style="2" customWidth="1"/>
    <col min="11332" max="11336" width="0.85546875" style="2"/>
    <col min="11337" max="11337" width="3" style="2" customWidth="1"/>
    <col min="11338" max="11343" width="0.85546875" style="2"/>
    <col min="11344" max="11344" width="1.140625" style="2" customWidth="1"/>
    <col min="11345" max="11345" width="0.85546875" style="2" customWidth="1"/>
    <col min="11346" max="11346" width="2.140625" style="2" customWidth="1"/>
    <col min="11347" max="11347" width="0.140625" style="2" customWidth="1"/>
    <col min="11348" max="11348" width="0" style="2" hidden="1" customWidth="1"/>
    <col min="11349" max="11359" width="0.85546875" style="2"/>
    <col min="11360" max="11360" width="4.5703125" style="2" customWidth="1"/>
    <col min="11361" max="11370" width="0.85546875" style="2"/>
    <col min="11371" max="11371" width="5.5703125" style="2" customWidth="1"/>
    <col min="11372" max="11378" width="0.85546875" style="2"/>
    <col min="11379" max="11379" width="0.140625" style="2" customWidth="1"/>
    <col min="11380" max="11381" width="0" style="2" hidden="1" customWidth="1"/>
    <col min="11382" max="11388" width="0.85546875" style="2"/>
    <col min="11389" max="11389" width="1.28515625" style="2" customWidth="1"/>
    <col min="11390" max="11390" width="5.28515625" style="2" customWidth="1"/>
    <col min="11391" max="11392" width="0.85546875" style="2"/>
    <col min="11393" max="11393" width="0.85546875" style="2" customWidth="1"/>
    <col min="11394" max="11395" width="0" style="2" hidden="1" customWidth="1"/>
    <col min="11396" max="11396" width="0.5703125" style="2" customWidth="1"/>
    <col min="11397" max="11397" width="0" style="2" hidden="1" customWidth="1"/>
    <col min="11398" max="11554" width="0.85546875" style="2"/>
    <col min="11555" max="11555" width="1.5703125" style="2" customWidth="1"/>
    <col min="11556" max="11558" width="0.85546875" style="2"/>
    <col min="11559" max="11559" width="1.7109375" style="2" customWidth="1"/>
    <col min="11560" max="11560" width="0.85546875" style="2"/>
    <col min="11561" max="11561" width="2" style="2" customWidth="1"/>
    <col min="11562" max="11562" width="2.140625" style="2" customWidth="1"/>
    <col min="11563" max="11563" width="1.7109375" style="2" customWidth="1"/>
    <col min="11564" max="11564" width="1.42578125" style="2" customWidth="1"/>
    <col min="11565" max="11565" width="0.85546875" style="2"/>
    <col min="11566" max="11566" width="1.7109375" style="2" customWidth="1"/>
    <col min="11567" max="11573" width="0.85546875" style="2"/>
    <col min="11574" max="11574" width="4.140625" style="2" customWidth="1"/>
    <col min="11575" max="11580" width="0.85546875" style="2"/>
    <col min="11581" max="11581" width="1.85546875" style="2" customWidth="1"/>
    <col min="11582" max="11582" width="0.85546875" style="2"/>
    <col min="11583" max="11583" width="5" style="2" customWidth="1"/>
    <col min="11584" max="11586" width="0.85546875" style="2"/>
    <col min="11587" max="11587" width="2.28515625" style="2" customWidth="1"/>
    <col min="11588" max="11592" width="0.85546875" style="2"/>
    <col min="11593" max="11593" width="3" style="2" customWidth="1"/>
    <col min="11594" max="11599" width="0.85546875" style="2"/>
    <col min="11600" max="11600" width="1.140625" style="2" customWidth="1"/>
    <col min="11601" max="11601" width="0.85546875" style="2" customWidth="1"/>
    <col min="11602" max="11602" width="2.140625" style="2" customWidth="1"/>
    <col min="11603" max="11603" width="0.140625" style="2" customWidth="1"/>
    <col min="11604" max="11604" width="0" style="2" hidden="1" customWidth="1"/>
    <col min="11605" max="11615" width="0.85546875" style="2"/>
    <col min="11616" max="11616" width="4.5703125" style="2" customWidth="1"/>
    <col min="11617" max="11626" width="0.85546875" style="2"/>
    <col min="11627" max="11627" width="5.5703125" style="2" customWidth="1"/>
    <col min="11628" max="11634" width="0.85546875" style="2"/>
    <col min="11635" max="11635" width="0.140625" style="2" customWidth="1"/>
    <col min="11636" max="11637" width="0" style="2" hidden="1" customWidth="1"/>
    <col min="11638" max="11644" width="0.85546875" style="2"/>
    <col min="11645" max="11645" width="1.28515625" style="2" customWidth="1"/>
    <col min="11646" max="11646" width="5.28515625" style="2" customWidth="1"/>
    <col min="11647" max="11648" width="0.85546875" style="2"/>
    <col min="11649" max="11649" width="0.85546875" style="2" customWidth="1"/>
    <col min="11650" max="11651" width="0" style="2" hidden="1" customWidth="1"/>
    <col min="11652" max="11652" width="0.5703125" style="2" customWidth="1"/>
    <col min="11653" max="11653" width="0" style="2" hidden="1" customWidth="1"/>
    <col min="11654" max="11810" width="0.85546875" style="2"/>
    <col min="11811" max="11811" width="1.5703125" style="2" customWidth="1"/>
    <col min="11812" max="11814" width="0.85546875" style="2"/>
    <col min="11815" max="11815" width="1.7109375" style="2" customWidth="1"/>
    <col min="11816" max="11816" width="0.85546875" style="2"/>
    <col min="11817" max="11817" width="2" style="2" customWidth="1"/>
    <col min="11818" max="11818" width="2.140625" style="2" customWidth="1"/>
    <col min="11819" max="11819" width="1.7109375" style="2" customWidth="1"/>
    <col min="11820" max="11820" width="1.42578125" style="2" customWidth="1"/>
    <col min="11821" max="11821" width="0.85546875" style="2"/>
    <col min="11822" max="11822" width="1.7109375" style="2" customWidth="1"/>
    <col min="11823" max="11829" width="0.85546875" style="2"/>
    <col min="11830" max="11830" width="4.140625" style="2" customWidth="1"/>
    <col min="11831" max="11836" width="0.85546875" style="2"/>
    <col min="11837" max="11837" width="1.85546875" style="2" customWidth="1"/>
    <col min="11838" max="11838" width="0.85546875" style="2"/>
    <col min="11839" max="11839" width="5" style="2" customWidth="1"/>
    <col min="11840" max="11842" width="0.85546875" style="2"/>
    <col min="11843" max="11843" width="2.28515625" style="2" customWidth="1"/>
    <col min="11844" max="11848" width="0.85546875" style="2"/>
    <col min="11849" max="11849" width="3" style="2" customWidth="1"/>
    <col min="11850" max="11855" width="0.85546875" style="2"/>
    <col min="11856" max="11856" width="1.140625" style="2" customWidth="1"/>
    <col min="11857" max="11857" width="0.85546875" style="2" customWidth="1"/>
    <col min="11858" max="11858" width="2.140625" style="2" customWidth="1"/>
    <col min="11859" max="11859" width="0.140625" style="2" customWidth="1"/>
    <col min="11860" max="11860" width="0" style="2" hidden="1" customWidth="1"/>
    <col min="11861" max="11871" width="0.85546875" style="2"/>
    <col min="11872" max="11872" width="4.5703125" style="2" customWidth="1"/>
    <col min="11873" max="11882" width="0.85546875" style="2"/>
    <col min="11883" max="11883" width="5.5703125" style="2" customWidth="1"/>
    <col min="11884" max="11890" width="0.85546875" style="2"/>
    <col min="11891" max="11891" width="0.140625" style="2" customWidth="1"/>
    <col min="11892" max="11893" width="0" style="2" hidden="1" customWidth="1"/>
    <col min="11894" max="11900" width="0.85546875" style="2"/>
    <col min="11901" max="11901" width="1.28515625" style="2" customWidth="1"/>
    <col min="11902" max="11902" width="5.28515625" style="2" customWidth="1"/>
    <col min="11903" max="11904" width="0.85546875" style="2"/>
    <col min="11905" max="11905" width="0.85546875" style="2" customWidth="1"/>
    <col min="11906" max="11907" width="0" style="2" hidden="1" customWidth="1"/>
    <col min="11908" max="11908" width="0.5703125" style="2" customWidth="1"/>
    <col min="11909" max="11909" width="0" style="2" hidden="1" customWidth="1"/>
    <col min="11910" max="12066" width="0.85546875" style="2"/>
    <col min="12067" max="12067" width="1.5703125" style="2" customWidth="1"/>
    <col min="12068" max="12070" width="0.85546875" style="2"/>
    <col min="12071" max="12071" width="1.7109375" style="2" customWidth="1"/>
    <col min="12072" max="12072" width="0.85546875" style="2"/>
    <col min="12073" max="12073" width="2" style="2" customWidth="1"/>
    <col min="12074" max="12074" width="2.140625" style="2" customWidth="1"/>
    <col min="12075" max="12075" width="1.7109375" style="2" customWidth="1"/>
    <col min="12076" max="12076" width="1.42578125" style="2" customWidth="1"/>
    <col min="12077" max="12077" width="0.85546875" style="2"/>
    <col min="12078" max="12078" width="1.7109375" style="2" customWidth="1"/>
    <col min="12079" max="12085" width="0.85546875" style="2"/>
    <col min="12086" max="12086" width="4.140625" style="2" customWidth="1"/>
    <col min="12087" max="12092" width="0.85546875" style="2"/>
    <col min="12093" max="12093" width="1.85546875" style="2" customWidth="1"/>
    <col min="12094" max="12094" width="0.85546875" style="2"/>
    <col min="12095" max="12095" width="5" style="2" customWidth="1"/>
    <col min="12096" max="12098" width="0.85546875" style="2"/>
    <col min="12099" max="12099" width="2.28515625" style="2" customWidth="1"/>
    <col min="12100" max="12104" width="0.85546875" style="2"/>
    <col min="12105" max="12105" width="3" style="2" customWidth="1"/>
    <col min="12106" max="12111" width="0.85546875" style="2"/>
    <col min="12112" max="12112" width="1.140625" style="2" customWidth="1"/>
    <col min="12113" max="12113" width="0.85546875" style="2" customWidth="1"/>
    <col min="12114" max="12114" width="2.140625" style="2" customWidth="1"/>
    <col min="12115" max="12115" width="0.140625" style="2" customWidth="1"/>
    <col min="12116" max="12116" width="0" style="2" hidden="1" customWidth="1"/>
    <col min="12117" max="12127" width="0.85546875" style="2"/>
    <col min="12128" max="12128" width="4.5703125" style="2" customWidth="1"/>
    <col min="12129" max="12138" width="0.85546875" style="2"/>
    <col min="12139" max="12139" width="5.5703125" style="2" customWidth="1"/>
    <col min="12140" max="12146" width="0.85546875" style="2"/>
    <col min="12147" max="12147" width="0.140625" style="2" customWidth="1"/>
    <col min="12148" max="12149" width="0" style="2" hidden="1" customWidth="1"/>
    <col min="12150" max="12156" width="0.85546875" style="2"/>
    <col min="12157" max="12157" width="1.28515625" style="2" customWidth="1"/>
    <col min="12158" max="12158" width="5.28515625" style="2" customWidth="1"/>
    <col min="12159" max="12160" width="0.85546875" style="2"/>
    <col min="12161" max="12161" width="0.85546875" style="2" customWidth="1"/>
    <col min="12162" max="12163" width="0" style="2" hidden="1" customWidth="1"/>
    <col min="12164" max="12164" width="0.5703125" style="2" customWidth="1"/>
    <col min="12165" max="12165" width="0" style="2" hidden="1" customWidth="1"/>
    <col min="12166" max="12322" width="0.85546875" style="2"/>
    <col min="12323" max="12323" width="1.5703125" style="2" customWidth="1"/>
    <col min="12324" max="12326" width="0.85546875" style="2"/>
    <col min="12327" max="12327" width="1.7109375" style="2" customWidth="1"/>
    <col min="12328" max="12328" width="0.85546875" style="2"/>
    <col min="12329" max="12329" width="2" style="2" customWidth="1"/>
    <col min="12330" max="12330" width="2.140625" style="2" customWidth="1"/>
    <col min="12331" max="12331" width="1.7109375" style="2" customWidth="1"/>
    <col min="12332" max="12332" width="1.42578125" style="2" customWidth="1"/>
    <col min="12333" max="12333" width="0.85546875" style="2"/>
    <col min="12334" max="12334" width="1.7109375" style="2" customWidth="1"/>
    <col min="12335" max="12341" width="0.85546875" style="2"/>
    <col min="12342" max="12342" width="4.140625" style="2" customWidth="1"/>
    <col min="12343" max="12348" width="0.85546875" style="2"/>
    <col min="12349" max="12349" width="1.85546875" style="2" customWidth="1"/>
    <col min="12350" max="12350" width="0.85546875" style="2"/>
    <col min="12351" max="12351" width="5" style="2" customWidth="1"/>
    <col min="12352" max="12354" width="0.85546875" style="2"/>
    <col min="12355" max="12355" width="2.28515625" style="2" customWidth="1"/>
    <col min="12356" max="12360" width="0.85546875" style="2"/>
    <col min="12361" max="12361" width="3" style="2" customWidth="1"/>
    <col min="12362" max="12367" width="0.85546875" style="2"/>
    <col min="12368" max="12368" width="1.140625" style="2" customWidth="1"/>
    <col min="12369" max="12369" width="0.85546875" style="2" customWidth="1"/>
    <col min="12370" max="12370" width="2.140625" style="2" customWidth="1"/>
    <col min="12371" max="12371" width="0.140625" style="2" customWidth="1"/>
    <col min="12372" max="12372" width="0" style="2" hidden="1" customWidth="1"/>
    <col min="12373" max="12383" width="0.85546875" style="2"/>
    <col min="12384" max="12384" width="4.5703125" style="2" customWidth="1"/>
    <col min="12385" max="12394" width="0.85546875" style="2"/>
    <col min="12395" max="12395" width="5.5703125" style="2" customWidth="1"/>
    <col min="12396" max="12402" width="0.85546875" style="2"/>
    <col min="12403" max="12403" width="0.140625" style="2" customWidth="1"/>
    <col min="12404" max="12405" width="0" style="2" hidden="1" customWidth="1"/>
    <col min="12406" max="12412" width="0.85546875" style="2"/>
    <col min="12413" max="12413" width="1.28515625" style="2" customWidth="1"/>
    <col min="12414" max="12414" width="5.28515625" style="2" customWidth="1"/>
    <col min="12415" max="12416" width="0.85546875" style="2"/>
    <col min="12417" max="12417" width="0.85546875" style="2" customWidth="1"/>
    <col min="12418" max="12419" width="0" style="2" hidden="1" customWidth="1"/>
    <col min="12420" max="12420" width="0.5703125" style="2" customWidth="1"/>
    <col min="12421" max="12421" width="0" style="2" hidden="1" customWidth="1"/>
    <col min="12422" max="12578" width="0.85546875" style="2"/>
    <col min="12579" max="12579" width="1.5703125" style="2" customWidth="1"/>
    <col min="12580" max="12582" width="0.85546875" style="2"/>
    <col min="12583" max="12583" width="1.7109375" style="2" customWidth="1"/>
    <col min="12584" max="12584" width="0.85546875" style="2"/>
    <col min="12585" max="12585" width="2" style="2" customWidth="1"/>
    <col min="12586" max="12586" width="2.140625" style="2" customWidth="1"/>
    <col min="12587" max="12587" width="1.7109375" style="2" customWidth="1"/>
    <col min="12588" max="12588" width="1.42578125" style="2" customWidth="1"/>
    <col min="12589" max="12589" width="0.85546875" style="2"/>
    <col min="12590" max="12590" width="1.7109375" style="2" customWidth="1"/>
    <col min="12591" max="12597" width="0.85546875" style="2"/>
    <col min="12598" max="12598" width="4.140625" style="2" customWidth="1"/>
    <col min="12599" max="12604" width="0.85546875" style="2"/>
    <col min="12605" max="12605" width="1.85546875" style="2" customWidth="1"/>
    <col min="12606" max="12606" width="0.85546875" style="2"/>
    <col min="12607" max="12607" width="5" style="2" customWidth="1"/>
    <col min="12608" max="12610" width="0.85546875" style="2"/>
    <col min="12611" max="12611" width="2.28515625" style="2" customWidth="1"/>
    <col min="12612" max="12616" width="0.85546875" style="2"/>
    <col min="12617" max="12617" width="3" style="2" customWidth="1"/>
    <col min="12618" max="12623" width="0.85546875" style="2"/>
    <col min="12624" max="12624" width="1.140625" style="2" customWidth="1"/>
    <col min="12625" max="12625" width="0.85546875" style="2" customWidth="1"/>
    <col min="12626" max="12626" width="2.140625" style="2" customWidth="1"/>
    <col min="12627" max="12627" width="0.140625" style="2" customWidth="1"/>
    <col min="12628" max="12628" width="0" style="2" hidden="1" customWidth="1"/>
    <col min="12629" max="12639" width="0.85546875" style="2"/>
    <col min="12640" max="12640" width="4.5703125" style="2" customWidth="1"/>
    <col min="12641" max="12650" width="0.85546875" style="2"/>
    <col min="12651" max="12651" width="5.5703125" style="2" customWidth="1"/>
    <col min="12652" max="12658" width="0.85546875" style="2"/>
    <col min="12659" max="12659" width="0.140625" style="2" customWidth="1"/>
    <col min="12660" max="12661" width="0" style="2" hidden="1" customWidth="1"/>
    <col min="12662" max="12668" width="0.85546875" style="2"/>
    <col min="12669" max="12669" width="1.28515625" style="2" customWidth="1"/>
    <col min="12670" max="12670" width="5.28515625" style="2" customWidth="1"/>
    <col min="12671" max="12672" width="0.85546875" style="2"/>
    <col min="12673" max="12673" width="0.85546875" style="2" customWidth="1"/>
    <col min="12674" max="12675" width="0" style="2" hidden="1" customWidth="1"/>
    <col min="12676" max="12676" width="0.5703125" style="2" customWidth="1"/>
    <col min="12677" max="12677" width="0" style="2" hidden="1" customWidth="1"/>
    <col min="12678" max="12834" width="0.85546875" style="2"/>
    <col min="12835" max="12835" width="1.5703125" style="2" customWidth="1"/>
    <col min="12836" max="12838" width="0.85546875" style="2"/>
    <col min="12839" max="12839" width="1.7109375" style="2" customWidth="1"/>
    <col min="12840" max="12840" width="0.85546875" style="2"/>
    <col min="12841" max="12841" width="2" style="2" customWidth="1"/>
    <col min="12842" max="12842" width="2.140625" style="2" customWidth="1"/>
    <col min="12843" max="12843" width="1.7109375" style="2" customWidth="1"/>
    <col min="12844" max="12844" width="1.42578125" style="2" customWidth="1"/>
    <col min="12845" max="12845" width="0.85546875" style="2"/>
    <col min="12846" max="12846" width="1.7109375" style="2" customWidth="1"/>
    <col min="12847" max="12853" width="0.85546875" style="2"/>
    <col min="12854" max="12854" width="4.140625" style="2" customWidth="1"/>
    <col min="12855" max="12860" width="0.85546875" style="2"/>
    <col min="12861" max="12861" width="1.85546875" style="2" customWidth="1"/>
    <col min="12862" max="12862" width="0.85546875" style="2"/>
    <col min="12863" max="12863" width="5" style="2" customWidth="1"/>
    <col min="12864" max="12866" width="0.85546875" style="2"/>
    <col min="12867" max="12867" width="2.28515625" style="2" customWidth="1"/>
    <col min="12868" max="12872" width="0.85546875" style="2"/>
    <col min="12873" max="12873" width="3" style="2" customWidth="1"/>
    <col min="12874" max="12879" width="0.85546875" style="2"/>
    <col min="12880" max="12880" width="1.140625" style="2" customWidth="1"/>
    <col min="12881" max="12881" width="0.85546875" style="2" customWidth="1"/>
    <col min="12882" max="12882" width="2.140625" style="2" customWidth="1"/>
    <col min="12883" max="12883" width="0.140625" style="2" customWidth="1"/>
    <col min="12884" max="12884" width="0" style="2" hidden="1" customWidth="1"/>
    <col min="12885" max="12895" width="0.85546875" style="2"/>
    <col min="12896" max="12896" width="4.5703125" style="2" customWidth="1"/>
    <col min="12897" max="12906" width="0.85546875" style="2"/>
    <col min="12907" max="12907" width="5.5703125" style="2" customWidth="1"/>
    <col min="12908" max="12914" width="0.85546875" style="2"/>
    <col min="12915" max="12915" width="0.140625" style="2" customWidth="1"/>
    <col min="12916" max="12917" width="0" style="2" hidden="1" customWidth="1"/>
    <col min="12918" max="12924" width="0.85546875" style="2"/>
    <col min="12925" max="12925" width="1.28515625" style="2" customWidth="1"/>
    <col min="12926" max="12926" width="5.28515625" style="2" customWidth="1"/>
    <col min="12927" max="12928" width="0.85546875" style="2"/>
    <col min="12929" max="12929" width="0.85546875" style="2" customWidth="1"/>
    <col min="12930" max="12931" width="0" style="2" hidden="1" customWidth="1"/>
    <col min="12932" max="12932" width="0.5703125" style="2" customWidth="1"/>
    <col min="12933" max="12933" width="0" style="2" hidden="1" customWidth="1"/>
    <col min="12934" max="13090" width="0.85546875" style="2"/>
    <col min="13091" max="13091" width="1.5703125" style="2" customWidth="1"/>
    <col min="13092" max="13094" width="0.85546875" style="2"/>
    <col min="13095" max="13095" width="1.7109375" style="2" customWidth="1"/>
    <col min="13096" max="13096" width="0.85546875" style="2"/>
    <col min="13097" max="13097" width="2" style="2" customWidth="1"/>
    <col min="13098" max="13098" width="2.140625" style="2" customWidth="1"/>
    <col min="13099" max="13099" width="1.7109375" style="2" customWidth="1"/>
    <col min="13100" max="13100" width="1.42578125" style="2" customWidth="1"/>
    <col min="13101" max="13101" width="0.85546875" style="2"/>
    <col min="13102" max="13102" width="1.7109375" style="2" customWidth="1"/>
    <col min="13103" max="13109" width="0.85546875" style="2"/>
    <col min="13110" max="13110" width="4.140625" style="2" customWidth="1"/>
    <col min="13111" max="13116" width="0.85546875" style="2"/>
    <col min="13117" max="13117" width="1.85546875" style="2" customWidth="1"/>
    <col min="13118" max="13118" width="0.85546875" style="2"/>
    <col min="13119" max="13119" width="5" style="2" customWidth="1"/>
    <col min="13120" max="13122" width="0.85546875" style="2"/>
    <col min="13123" max="13123" width="2.28515625" style="2" customWidth="1"/>
    <col min="13124" max="13128" width="0.85546875" style="2"/>
    <col min="13129" max="13129" width="3" style="2" customWidth="1"/>
    <col min="13130" max="13135" width="0.85546875" style="2"/>
    <col min="13136" max="13136" width="1.140625" style="2" customWidth="1"/>
    <col min="13137" max="13137" width="0.85546875" style="2" customWidth="1"/>
    <col min="13138" max="13138" width="2.140625" style="2" customWidth="1"/>
    <col min="13139" max="13139" width="0.140625" style="2" customWidth="1"/>
    <col min="13140" max="13140" width="0" style="2" hidden="1" customWidth="1"/>
    <col min="13141" max="13151" width="0.85546875" style="2"/>
    <col min="13152" max="13152" width="4.5703125" style="2" customWidth="1"/>
    <col min="13153" max="13162" width="0.85546875" style="2"/>
    <col min="13163" max="13163" width="5.5703125" style="2" customWidth="1"/>
    <col min="13164" max="13170" width="0.85546875" style="2"/>
    <col min="13171" max="13171" width="0.140625" style="2" customWidth="1"/>
    <col min="13172" max="13173" width="0" style="2" hidden="1" customWidth="1"/>
    <col min="13174" max="13180" width="0.85546875" style="2"/>
    <col min="13181" max="13181" width="1.28515625" style="2" customWidth="1"/>
    <col min="13182" max="13182" width="5.28515625" style="2" customWidth="1"/>
    <col min="13183" max="13184" width="0.85546875" style="2"/>
    <col min="13185" max="13185" width="0.85546875" style="2" customWidth="1"/>
    <col min="13186" max="13187" width="0" style="2" hidden="1" customWidth="1"/>
    <col min="13188" max="13188" width="0.5703125" style="2" customWidth="1"/>
    <col min="13189" max="13189" width="0" style="2" hidden="1" customWidth="1"/>
    <col min="13190" max="13346" width="0.85546875" style="2"/>
    <col min="13347" max="13347" width="1.5703125" style="2" customWidth="1"/>
    <col min="13348" max="13350" width="0.85546875" style="2"/>
    <col min="13351" max="13351" width="1.7109375" style="2" customWidth="1"/>
    <col min="13352" max="13352" width="0.85546875" style="2"/>
    <col min="13353" max="13353" width="2" style="2" customWidth="1"/>
    <col min="13354" max="13354" width="2.140625" style="2" customWidth="1"/>
    <col min="13355" max="13355" width="1.7109375" style="2" customWidth="1"/>
    <col min="13356" max="13356" width="1.42578125" style="2" customWidth="1"/>
    <col min="13357" max="13357" width="0.85546875" style="2"/>
    <col min="13358" max="13358" width="1.7109375" style="2" customWidth="1"/>
    <col min="13359" max="13365" width="0.85546875" style="2"/>
    <col min="13366" max="13366" width="4.140625" style="2" customWidth="1"/>
    <col min="13367" max="13372" width="0.85546875" style="2"/>
    <col min="13373" max="13373" width="1.85546875" style="2" customWidth="1"/>
    <col min="13374" max="13374" width="0.85546875" style="2"/>
    <col min="13375" max="13375" width="5" style="2" customWidth="1"/>
    <col min="13376" max="13378" width="0.85546875" style="2"/>
    <col min="13379" max="13379" width="2.28515625" style="2" customWidth="1"/>
    <col min="13380" max="13384" width="0.85546875" style="2"/>
    <col min="13385" max="13385" width="3" style="2" customWidth="1"/>
    <col min="13386" max="13391" width="0.85546875" style="2"/>
    <col min="13392" max="13392" width="1.140625" style="2" customWidth="1"/>
    <col min="13393" max="13393" width="0.85546875" style="2" customWidth="1"/>
    <col min="13394" max="13394" width="2.140625" style="2" customWidth="1"/>
    <col min="13395" max="13395" width="0.140625" style="2" customWidth="1"/>
    <col min="13396" max="13396" width="0" style="2" hidden="1" customWidth="1"/>
    <col min="13397" max="13407" width="0.85546875" style="2"/>
    <col min="13408" max="13408" width="4.5703125" style="2" customWidth="1"/>
    <col min="13409" max="13418" width="0.85546875" style="2"/>
    <col min="13419" max="13419" width="5.5703125" style="2" customWidth="1"/>
    <col min="13420" max="13426" width="0.85546875" style="2"/>
    <col min="13427" max="13427" width="0.140625" style="2" customWidth="1"/>
    <col min="13428" max="13429" width="0" style="2" hidden="1" customWidth="1"/>
    <col min="13430" max="13436" width="0.85546875" style="2"/>
    <col min="13437" max="13437" width="1.28515625" style="2" customWidth="1"/>
    <col min="13438" max="13438" width="5.28515625" style="2" customWidth="1"/>
    <col min="13439" max="13440" width="0.85546875" style="2"/>
    <col min="13441" max="13441" width="0.85546875" style="2" customWidth="1"/>
    <col min="13442" max="13443" width="0" style="2" hidden="1" customWidth="1"/>
    <col min="13444" max="13444" width="0.5703125" style="2" customWidth="1"/>
    <col min="13445" max="13445" width="0" style="2" hidden="1" customWidth="1"/>
    <col min="13446" max="13602" width="0.85546875" style="2"/>
    <col min="13603" max="13603" width="1.5703125" style="2" customWidth="1"/>
    <col min="13604" max="13606" width="0.85546875" style="2"/>
    <col min="13607" max="13607" width="1.7109375" style="2" customWidth="1"/>
    <col min="13608" max="13608" width="0.85546875" style="2"/>
    <col min="13609" max="13609" width="2" style="2" customWidth="1"/>
    <col min="13610" max="13610" width="2.140625" style="2" customWidth="1"/>
    <col min="13611" max="13611" width="1.7109375" style="2" customWidth="1"/>
    <col min="13612" max="13612" width="1.42578125" style="2" customWidth="1"/>
    <col min="13613" max="13613" width="0.85546875" style="2"/>
    <col min="13614" max="13614" width="1.7109375" style="2" customWidth="1"/>
    <col min="13615" max="13621" width="0.85546875" style="2"/>
    <col min="13622" max="13622" width="4.140625" style="2" customWidth="1"/>
    <col min="13623" max="13628" width="0.85546875" style="2"/>
    <col min="13629" max="13629" width="1.85546875" style="2" customWidth="1"/>
    <col min="13630" max="13630" width="0.85546875" style="2"/>
    <col min="13631" max="13631" width="5" style="2" customWidth="1"/>
    <col min="13632" max="13634" width="0.85546875" style="2"/>
    <col min="13635" max="13635" width="2.28515625" style="2" customWidth="1"/>
    <col min="13636" max="13640" width="0.85546875" style="2"/>
    <col min="13641" max="13641" width="3" style="2" customWidth="1"/>
    <col min="13642" max="13647" width="0.85546875" style="2"/>
    <col min="13648" max="13648" width="1.140625" style="2" customWidth="1"/>
    <col min="13649" max="13649" width="0.85546875" style="2" customWidth="1"/>
    <col min="13650" max="13650" width="2.140625" style="2" customWidth="1"/>
    <col min="13651" max="13651" width="0.140625" style="2" customWidth="1"/>
    <col min="13652" max="13652" width="0" style="2" hidden="1" customWidth="1"/>
    <col min="13653" max="13663" width="0.85546875" style="2"/>
    <col min="13664" max="13664" width="4.5703125" style="2" customWidth="1"/>
    <col min="13665" max="13674" width="0.85546875" style="2"/>
    <col min="13675" max="13675" width="5.5703125" style="2" customWidth="1"/>
    <col min="13676" max="13682" width="0.85546875" style="2"/>
    <col min="13683" max="13683" width="0.140625" style="2" customWidth="1"/>
    <col min="13684" max="13685" width="0" style="2" hidden="1" customWidth="1"/>
    <col min="13686" max="13692" width="0.85546875" style="2"/>
    <col min="13693" max="13693" width="1.28515625" style="2" customWidth="1"/>
    <col min="13694" max="13694" width="5.28515625" style="2" customWidth="1"/>
    <col min="13695" max="13696" width="0.85546875" style="2"/>
    <col min="13697" max="13697" width="0.85546875" style="2" customWidth="1"/>
    <col min="13698" max="13699" width="0" style="2" hidden="1" customWidth="1"/>
    <col min="13700" max="13700" width="0.5703125" style="2" customWidth="1"/>
    <col min="13701" max="13701" width="0" style="2" hidden="1" customWidth="1"/>
    <col min="13702" max="13858" width="0.85546875" style="2"/>
    <col min="13859" max="13859" width="1.5703125" style="2" customWidth="1"/>
    <col min="13860" max="13862" width="0.85546875" style="2"/>
    <col min="13863" max="13863" width="1.7109375" style="2" customWidth="1"/>
    <col min="13864" max="13864" width="0.85546875" style="2"/>
    <col min="13865" max="13865" width="2" style="2" customWidth="1"/>
    <col min="13866" max="13866" width="2.140625" style="2" customWidth="1"/>
    <col min="13867" max="13867" width="1.7109375" style="2" customWidth="1"/>
    <col min="13868" max="13868" width="1.42578125" style="2" customWidth="1"/>
    <col min="13869" max="13869" width="0.85546875" style="2"/>
    <col min="13870" max="13870" width="1.7109375" style="2" customWidth="1"/>
    <col min="13871" max="13877" width="0.85546875" style="2"/>
    <col min="13878" max="13878" width="4.140625" style="2" customWidth="1"/>
    <col min="13879" max="13884" width="0.85546875" style="2"/>
    <col min="13885" max="13885" width="1.85546875" style="2" customWidth="1"/>
    <col min="13886" max="13886" width="0.85546875" style="2"/>
    <col min="13887" max="13887" width="5" style="2" customWidth="1"/>
    <col min="13888" max="13890" width="0.85546875" style="2"/>
    <col min="13891" max="13891" width="2.28515625" style="2" customWidth="1"/>
    <col min="13892" max="13896" width="0.85546875" style="2"/>
    <col min="13897" max="13897" width="3" style="2" customWidth="1"/>
    <col min="13898" max="13903" width="0.85546875" style="2"/>
    <col min="13904" max="13904" width="1.140625" style="2" customWidth="1"/>
    <col min="13905" max="13905" width="0.85546875" style="2" customWidth="1"/>
    <col min="13906" max="13906" width="2.140625" style="2" customWidth="1"/>
    <col min="13907" max="13907" width="0.140625" style="2" customWidth="1"/>
    <col min="13908" max="13908" width="0" style="2" hidden="1" customWidth="1"/>
    <col min="13909" max="13919" width="0.85546875" style="2"/>
    <col min="13920" max="13920" width="4.5703125" style="2" customWidth="1"/>
    <col min="13921" max="13930" width="0.85546875" style="2"/>
    <col min="13931" max="13931" width="5.5703125" style="2" customWidth="1"/>
    <col min="13932" max="13938" width="0.85546875" style="2"/>
    <col min="13939" max="13939" width="0.140625" style="2" customWidth="1"/>
    <col min="13940" max="13941" width="0" style="2" hidden="1" customWidth="1"/>
    <col min="13942" max="13948" width="0.85546875" style="2"/>
    <col min="13949" max="13949" width="1.28515625" style="2" customWidth="1"/>
    <col min="13950" max="13950" width="5.28515625" style="2" customWidth="1"/>
    <col min="13951" max="13952" width="0.85546875" style="2"/>
    <col min="13953" max="13953" width="0.85546875" style="2" customWidth="1"/>
    <col min="13954" max="13955" width="0" style="2" hidden="1" customWidth="1"/>
    <col min="13956" max="13956" width="0.5703125" style="2" customWidth="1"/>
    <col min="13957" max="13957" width="0" style="2" hidden="1" customWidth="1"/>
    <col min="13958" max="14114" width="0.85546875" style="2"/>
    <col min="14115" max="14115" width="1.5703125" style="2" customWidth="1"/>
    <col min="14116" max="14118" width="0.85546875" style="2"/>
    <col min="14119" max="14119" width="1.7109375" style="2" customWidth="1"/>
    <col min="14120" max="14120" width="0.85546875" style="2"/>
    <col min="14121" max="14121" width="2" style="2" customWidth="1"/>
    <col min="14122" max="14122" width="2.140625" style="2" customWidth="1"/>
    <col min="14123" max="14123" width="1.7109375" style="2" customWidth="1"/>
    <col min="14124" max="14124" width="1.42578125" style="2" customWidth="1"/>
    <col min="14125" max="14125" width="0.85546875" style="2"/>
    <col min="14126" max="14126" width="1.7109375" style="2" customWidth="1"/>
    <col min="14127" max="14133" width="0.85546875" style="2"/>
    <col min="14134" max="14134" width="4.140625" style="2" customWidth="1"/>
    <col min="14135" max="14140" width="0.85546875" style="2"/>
    <col min="14141" max="14141" width="1.85546875" style="2" customWidth="1"/>
    <col min="14142" max="14142" width="0.85546875" style="2"/>
    <col min="14143" max="14143" width="5" style="2" customWidth="1"/>
    <col min="14144" max="14146" width="0.85546875" style="2"/>
    <col min="14147" max="14147" width="2.28515625" style="2" customWidth="1"/>
    <col min="14148" max="14152" width="0.85546875" style="2"/>
    <col min="14153" max="14153" width="3" style="2" customWidth="1"/>
    <col min="14154" max="14159" width="0.85546875" style="2"/>
    <col min="14160" max="14160" width="1.140625" style="2" customWidth="1"/>
    <col min="14161" max="14161" width="0.85546875" style="2" customWidth="1"/>
    <col min="14162" max="14162" width="2.140625" style="2" customWidth="1"/>
    <col min="14163" max="14163" width="0.140625" style="2" customWidth="1"/>
    <col min="14164" max="14164" width="0" style="2" hidden="1" customWidth="1"/>
    <col min="14165" max="14175" width="0.85546875" style="2"/>
    <col min="14176" max="14176" width="4.5703125" style="2" customWidth="1"/>
    <col min="14177" max="14186" width="0.85546875" style="2"/>
    <col min="14187" max="14187" width="5.5703125" style="2" customWidth="1"/>
    <col min="14188" max="14194" width="0.85546875" style="2"/>
    <col min="14195" max="14195" width="0.140625" style="2" customWidth="1"/>
    <col min="14196" max="14197" width="0" style="2" hidden="1" customWidth="1"/>
    <col min="14198" max="14204" width="0.85546875" style="2"/>
    <col min="14205" max="14205" width="1.28515625" style="2" customWidth="1"/>
    <col min="14206" max="14206" width="5.28515625" style="2" customWidth="1"/>
    <col min="14207" max="14208" width="0.85546875" style="2"/>
    <col min="14209" max="14209" width="0.85546875" style="2" customWidth="1"/>
    <col min="14210" max="14211" width="0" style="2" hidden="1" customWidth="1"/>
    <col min="14212" max="14212" width="0.5703125" style="2" customWidth="1"/>
    <col min="14213" max="14213" width="0" style="2" hidden="1" customWidth="1"/>
    <col min="14214" max="14370" width="0.85546875" style="2"/>
    <col min="14371" max="14371" width="1.5703125" style="2" customWidth="1"/>
    <col min="14372" max="14374" width="0.85546875" style="2"/>
    <col min="14375" max="14375" width="1.7109375" style="2" customWidth="1"/>
    <col min="14376" max="14376" width="0.85546875" style="2"/>
    <col min="14377" max="14377" width="2" style="2" customWidth="1"/>
    <col min="14378" max="14378" width="2.140625" style="2" customWidth="1"/>
    <col min="14379" max="14379" width="1.7109375" style="2" customWidth="1"/>
    <col min="14380" max="14380" width="1.42578125" style="2" customWidth="1"/>
    <col min="14381" max="14381" width="0.85546875" style="2"/>
    <col min="14382" max="14382" width="1.7109375" style="2" customWidth="1"/>
    <col min="14383" max="14389" width="0.85546875" style="2"/>
    <col min="14390" max="14390" width="4.140625" style="2" customWidth="1"/>
    <col min="14391" max="14396" width="0.85546875" style="2"/>
    <col min="14397" max="14397" width="1.85546875" style="2" customWidth="1"/>
    <col min="14398" max="14398" width="0.85546875" style="2"/>
    <col min="14399" max="14399" width="5" style="2" customWidth="1"/>
    <col min="14400" max="14402" width="0.85546875" style="2"/>
    <col min="14403" max="14403" width="2.28515625" style="2" customWidth="1"/>
    <col min="14404" max="14408" width="0.85546875" style="2"/>
    <col min="14409" max="14409" width="3" style="2" customWidth="1"/>
    <col min="14410" max="14415" width="0.85546875" style="2"/>
    <col min="14416" max="14416" width="1.140625" style="2" customWidth="1"/>
    <col min="14417" max="14417" width="0.85546875" style="2" customWidth="1"/>
    <col min="14418" max="14418" width="2.140625" style="2" customWidth="1"/>
    <col min="14419" max="14419" width="0.140625" style="2" customWidth="1"/>
    <col min="14420" max="14420" width="0" style="2" hidden="1" customWidth="1"/>
    <col min="14421" max="14431" width="0.85546875" style="2"/>
    <col min="14432" max="14432" width="4.5703125" style="2" customWidth="1"/>
    <col min="14433" max="14442" width="0.85546875" style="2"/>
    <col min="14443" max="14443" width="5.5703125" style="2" customWidth="1"/>
    <col min="14444" max="14450" width="0.85546875" style="2"/>
    <col min="14451" max="14451" width="0.140625" style="2" customWidth="1"/>
    <col min="14452" max="14453" width="0" style="2" hidden="1" customWidth="1"/>
    <col min="14454" max="14460" width="0.85546875" style="2"/>
    <col min="14461" max="14461" width="1.28515625" style="2" customWidth="1"/>
    <col min="14462" max="14462" width="5.28515625" style="2" customWidth="1"/>
    <col min="14463" max="14464" width="0.85546875" style="2"/>
    <col min="14465" max="14465" width="0.85546875" style="2" customWidth="1"/>
    <col min="14466" max="14467" width="0" style="2" hidden="1" customWidth="1"/>
    <col min="14468" max="14468" width="0.5703125" style="2" customWidth="1"/>
    <col min="14469" max="14469" width="0" style="2" hidden="1" customWidth="1"/>
    <col min="14470" max="14626" width="0.85546875" style="2"/>
    <col min="14627" max="14627" width="1.5703125" style="2" customWidth="1"/>
    <col min="14628" max="14630" width="0.85546875" style="2"/>
    <col min="14631" max="14631" width="1.7109375" style="2" customWidth="1"/>
    <col min="14632" max="14632" width="0.85546875" style="2"/>
    <col min="14633" max="14633" width="2" style="2" customWidth="1"/>
    <col min="14634" max="14634" width="2.140625" style="2" customWidth="1"/>
    <col min="14635" max="14635" width="1.7109375" style="2" customWidth="1"/>
    <col min="14636" max="14636" width="1.42578125" style="2" customWidth="1"/>
    <col min="14637" max="14637" width="0.85546875" style="2"/>
    <col min="14638" max="14638" width="1.7109375" style="2" customWidth="1"/>
    <col min="14639" max="14645" width="0.85546875" style="2"/>
    <col min="14646" max="14646" width="4.140625" style="2" customWidth="1"/>
    <col min="14647" max="14652" width="0.85546875" style="2"/>
    <col min="14653" max="14653" width="1.85546875" style="2" customWidth="1"/>
    <col min="14654" max="14654" width="0.85546875" style="2"/>
    <col min="14655" max="14655" width="5" style="2" customWidth="1"/>
    <col min="14656" max="14658" width="0.85546875" style="2"/>
    <col min="14659" max="14659" width="2.28515625" style="2" customWidth="1"/>
    <col min="14660" max="14664" width="0.85546875" style="2"/>
    <col min="14665" max="14665" width="3" style="2" customWidth="1"/>
    <col min="14666" max="14671" width="0.85546875" style="2"/>
    <col min="14672" max="14672" width="1.140625" style="2" customWidth="1"/>
    <col min="14673" max="14673" width="0.85546875" style="2" customWidth="1"/>
    <col min="14674" max="14674" width="2.140625" style="2" customWidth="1"/>
    <col min="14675" max="14675" width="0.140625" style="2" customWidth="1"/>
    <col min="14676" max="14676" width="0" style="2" hidden="1" customWidth="1"/>
    <col min="14677" max="14687" width="0.85546875" style="2"/>
    <col min="14688" max="14688" width="4.5703125" style="2" customWidth="1"/>
    <col min="14689" max="14698" width="0.85546875" style="2"/>
    <col min="14699" max="14699" width="5.5703125" style="2" customWidth="1"/>
    <col min="14700" max="14706" width="0.85546875" style="2"/>
    <col min="14707" max="14707" width="0.140625" style="2" customWidth="1"/>
    <col min="14708" max="14709" width="0" style="2" hidden="1" customWidth="1"/>
    <col min="14710" max="14716" width="0.85546875" style="2"/>
    <col min="14717" max="14717" width="1.28515625" style="2" customWidth="1"/>
    <col min="14718" max="14718" width="5.28515625" style="2" customWidth="1"/>
    <col min="14719" max="14720" width="0.85546875" style="2"/>
    <col min="14721" max="14721" width="0.85546875" style="2" customWidth="1"/>
    <col min="14722" max="14723" width="0" style="2" hidden="1" customWidth="1"/>
    <col min="14724" max="14724" width="0.5703125" style="2" customWidth="1"/>
    <col min="14725" max="14725" width="0" style="2" hidden="1" customWidth="1"/>
    <col min="14726" max="14882" width="0.85546875" style="2"/>
    <col min="14883" max="14883" width="1.5703125" style="2" customWidth="1"/>
    <col min="14884" max="14886" width="0.85546875" style="2"/>
    <col min="14887" max="14887" width="1.7109375" style="2" customWidth="1"/>
    <col min="14888" max="14888" width="0.85546875" style="2"/>
    <col min="14889" max="14889" width="2" style="2" customWidth="1"/>
    <col min="14890" max="14890" width="2.140625" style="2" customWidth="1"/>
    <col min="14891" max="14891" width="1.7109375" style="2" customWidth="1"/>
    <col min="14892" max="14892" width="1.42578125" style="2" customWidth="1"/>
    <col min="14893" max="14893" width="0.85546875" style="2"/>
    <col min="14894" max="14894" width="1.7109375" style="2" customWidth="1"/>
    <col min="14895" max="14901" width="0.85546875" style="2"/>
    <col min="14902" max="14902" width="4.140625" style="2" customWidth="1"/>
    <col min="14903" max="14908" width="0.85546875" style="2"/>
    <col min="14909" max="14909" width="1.85546875" style="2" customWidth="1"/>
    <col min="14910" max="14910" width="0.85546875" style="2"/>
    <col min="14911" max="14911" width="5" style="2" customWidth="1"/>
    <col min="14912" max="14914" width="0.85546875" style="2"/>
    <col min="14915" max="14915" width="2.28515625" style="2" customWidth="1"/>
    <col min="14916" max="14920" width="0.85546875" style="2"/>
    <col min="14921" max="14921" width="3" style="2" customWidth="1"/>
    <col min="14922" max="14927" width="0.85546875" style="2"/>
    <col min="14928" max="14928" width="1.140625" style="2" customWidth="1"/>
    <col min="14929" max="14929" width="0.85546875" style="2" customWidth="1"/>
    <col min="14930" max="14930" width="2.140625" style="2" customWidth="1"/>
    <col min="14931" max="14931" width="0.140625" style="2" customWidth="1"/>
    <col min="14932" max="14932" width="0" style="2" hidden="1" customWidth="1"/>
    <col min="14933" max="14943" width="0.85546875" style="2"/>
    <col min="14944" max="14944" width="4.5703125" style="2" customWidth="1"/>
    <col min="14945" max="14954" width="0.85546875" style="2"/>
    <col min="14955" max="14955" width="5.5703125" style="2" customWidth="1"/>
    <col min="14956" max="14962" width="0.85546875" style="2"/>
    <col min="14963" max="14963" width="0.140625" style="2" customWidth="1"/>
    <col min="14964" max="14965" width="0" style="2" hidden="1" customWidth="1"/>
    <col min="14966" max="14972" width="0.85546875" style="2"/>
    <col min="14973" max="14973" width="1.28515625" style="2" customWidth="1"/>
    <col min="14974" max="14974" width="5.28515625" style="2" customWidth="1"/>
    <col min="14975" max="14976" width="0.85546875" style="2"/>
    <col min="14977" max="14977" width="0.85546875" style="2" customWidth="1"/>
    <col min="14978" max="14979" width="0" style="2" hidden="1" customWidth="1"/>
    <col min="14980" max="14980" width="0.5703125" style="2" customWidth="1"/>
    <col min="14981" max="14981" width="0" style="2" hidden="1" customWidth="1"/>
    <col min="14982" max="15138" width="0.85546875" style="2"/>
    <col min="15139" max="15139" width="1.5703125" style="2" customWidth="1"/>
    <col min="15140" max="15142" width="0.85546875" style="2"/>
    <col min="15143" max="15143" width="1.7109375" style="2" customWidth="1"/>
    <col min="15144" max="15144" width="0.85546875" style="2"/>
    <col min="15145" max="15145" width="2" style="2" customWidth="1"/>
    <col min="15146" max="15146" width="2.140625" style="2" customWidth="1"/>
    <col min="15147" max="15147" width="1.7109375" style="2" customWidth="1"/>
    <col min="15148" max="15148" width="1.42578125" style="2" customWidth="1"/>
    <col min="15149" max="15149" width="0.85546875" style="2"/>
    <col min="15150" max="15150" width="1.7109375" style="2" customWidth="1"/>
    <col min="15151" max="15157" width="0.85546875" style="2"/>
    <col min="15158" max="15158" width="4.140625" style="2" customWidth="1"/>
    <col min="15159" max="15164" width="0.85546875" style="2"/>
    <col min="15165" max="15165" width="1.85546875" style="2" customWidth="1"/>
    <col min="15166" max="15166" width="0.85546875" style="2"/>
    <col min="15167" max="15167" width="5" style="2" customWidth="1"/>
    <col min="15168" max="15170" width="0.85546875" style="2"/>
    <col min="15171" max="15171" width="2.28515625" style="2" customWidth="1"/>
    <col min="15172" max="15176" width="0.85546875" style="2"/>
    <col min="15177" max="15177" width="3" style="2" customWidth="1"/>
    <col min="15178" max="15183" width="0.85546875" style="2"/>
    <col min="15184" max="15184" width="1.140625" style="2" customWidth="1"/>
    <col min="15185" max="15185" width="0.85546875" style="2" customWidth="1"/>
    <col min="15186" max="15186" width="2.140625" style="2" customWidth="1"/>
    <col min="15187" max="15187" width="0.140625" style="2" customWidth="1"/>
    <col min="15188" max="15188" width="0" style="2" hidden="1" customWidth="1"/>
    <col min="15189" max="15199" width="0.85546875" style="2"/>
    <col min="15200" max="15200" width="4.5703125" style="2" customWidth="1"/>
    <col min="15201" max="15210" width="0.85546875" style="2"/>
    <col min="15211" max="15211" width="5.5703125" style="2" customWidth="1"/>
    <col min="15212" max="15218" width="0.85546875" style="2"/>
    <col min="15219" max="15219" width="0.140625" style="2" customWidth="1"/>
    <col min="15220" max="15221" width="0" style="2" hidden="1" customWidth="1"/>
    <col min="15222" max="15228" width="0.85546875" style="2"/>
    <col min="15229" max="15229" width="1.28515625" style="2" customWidth="1"/>
    <col min="15230" max="15230" width="5.28515625" style="2" customWidth="1"/>
    <col min="15231" max="15232" width="0.85546875" style="2"/>
    <col min="15233" max="15233" width="0.85546875" style="2" customWidth="1"/>
    <col min="15234" max="15235" width="0" style="2" hidden="1" customWidth="1"/>
    <col min="15236" max="15236" width="0.5703125" style="2" customWidth="1"/>
    <col min="15237" max="15237" width="0" style="2" hidden="1" customWidth="1"/>
    <col min="15238" max="15394" width="0.85546875" style="2"/>
    <col min="15395" max="15395" width="1.5703125" style="2" customWidth="1"/>
    <col min="15396" max="15398" width="0.85546875" style="2"/>
    <col min="15399" max="15399" width="1.7109375" style="2" customWidth="1"/>
    <col min="15400" max="15400" width="0.85546875" style="2"/>
    <col min="15401" max="15401" width="2" style="2" customWidth="1"/>
    <col min="15402" max="15402" width="2.140625" style="2" customWidth="1"/>
    <col min="15403" max="15403" width="1.7109375" style="2" customWidth="1"/>
    <col min="15404" max="15404" width="1.42578125" style="2" customWidth="1"/>
    <col min="15405" max="15405" width="0.85546875" style="2"/>
    <col min="15406" max="15406" width="1.7109375" style="2" customWidth="1"/>
    <col min="15407" max="15413" width="0.85546875" style="2"/>
    <col min="15414" max="15414" width="4.140625" style="2" customWidth="1"/>
    <col min="15415" max="15420" width="0.85546875" style="2"/>
    <col min="15421" max="15421" width="1.85546875" style="2" customWidth="1"/>
    <col min="15422" max="15422" width="0.85546875" style="2"/>
    <col min="15423" max="15423" width="5" style="2" customWidth="1"/>
    <col min="15424" max="15426" width="0.85546875" style="2"/>
    <col min="15427" max="15427" width="2.28515625" style="2" customWidth="1"/>
    <col min="15428" max="15432" width="0.85546875" style="2"/>
    <col min="15433" max="15433" width="3" style="2" customWidth="1"/>
    <col min="15434" max="15439" width="0.85546875" style="2"/>
    <col min="15440" max="15440" width="1.140625" style="2" customWidth="1"/>
    <col min="15441" max="15441" width="0.85546875" style="2" customWidth="1"/>
    <col min="15442" max="15442" width="2.140625" style="2" customWidth="1"/>
    <col min="15443" max="15443" width="0.140625" style="2" customWidth="1"/>
    <col min="15444" max="15444" width="0" style="2" hidden="1" customWidth="1"/>
    <col min="15445" max="15455" width="0.85546875" style="2"/>
    <col min="15456" max="15456" width="4.5703125" style="2" customWidth="1"/>
    <col min="15457" max="15466" width="0.85546875" style="2"/>
    <col min="15467" max="15467" width="5.5703125" style="2" customWidth="1"/>
    <col min="15468" max="15474" width="0.85546875" style="2"/>
    <col min="15475" max="15475" width="0.140625" style="2" customWidth="1"/>
    <col min="15476" max="15477" width="0" style="2" hidden="1" customWidth="1"/>
    <col min="15478" max="15484" width="0.85546875" style="2"/>
    <col min="15485" max="15485" width="1.28515625" style="2" customWidth="1"/>
    <col min="15486" max="15486" width="5.28515625" style="2" customWidth="1"/>
    <col min="15487" max="15488" width="0.85546875" style="2"/>
    <col min="15489" max="15489" width="0.85546875" style="2" customWidth="1"/>
    <col min="15490" max="15491" width="0" style="2" hidden="1" customWidth="1"/>
    <col min="15492" max="15492" width="0.5703125" style="2" customWidth="1"/>
    <col min="15493" max="15493" width="0" style="2" hidden="1" customWidth="1"/>
    <col min="15494" max="15650" width="0.85546875" style="2"/>
    <col min="15651" max="15651" width="1.5703125" style="2" customWidth="1"/>
    <col min="15652" max="15654" width="0.85546875" style="2"/>
    <col min="15655" max="15655" width="1.7109375" style="2" customWidth="1"/>
    <col min="15656" max="15656" width="0.85546875" style="2"/>
    <col min="15657" max="15657" width="2" style="2" customWidth="1"/>
    <col min="15658" max="15658" width="2.140625" style="2" customWidth="1"/>
    <col min="15659" max="15659" width="1.7109375" style="2" customWidth="1"/>
    <col min="15660" max="15660" width="1.42578125" style="2" customWidth="1"/>
    <col min="15661" max="15661" width="0.85546875" style="2"/>
    <col min="15662" max="15662" width="1.7109375" style="2" customWidth="1"/>
    <col min="15663" max="15669" width="0.85546875" style="2"/>
    <col min="15670" max="15670" width="4.140625" style="2" customWidth="1"/>
    <col min="15671" max="15676" width="0.85546875" style="2"/>
    <col min="15677" max="15677" width="1.85546875" style="2" customWidth="1"/>
    <col min="15678" max="15678" width="0.85546875" style="2"/>
    <col min="15679" max="15679" width="5" style="2" customWidth="1"/>
    <col min="15680" max="15682" width="0.85546875" style="2"/>
    <col min="15683" max="15683" width="2.28515625" style="2" customWidth="1"/>
    <col min="15684" max="15688" width="0.85546875" style="2"/>
    <col min="15689" max="15689" width="3" style="2" customWidth="1"/>
    <col min="15690" max="15695" width="0.85546875" style="2"/>
    <col min="15696" max="15696" width="1.140625" style="2" customWidth="1"/>
    <col min="15697" max="15697" width="0.85546875" style="2" customWidth="1"/>
    <col min="15698" max="15698" width="2.140625" style="2" customWidth="1"/>
    <col min="15699" max="15699" width="0.140625" style="2" customWidth="1"/>
    <col min="15700" max="15700" width="0" style="2" hidden="1" customWidth="1"/>
    <col min="15701" max="15711" width="0.85546875" style="2"/>
    <col min="15712" max="15712" width="4.5703125" style="2" customWidth="1"/>
    <col min="15713" max="15722" width="0.85546875" style="2"/>
    <col min="15723" max="15723" width="5.5703125" style="2" customWidth="1"/>
    <col min="15724" max="15730" width="0.85546875" style="2"/>
    <col min="15731" max="15731" width="0.140625" style="2" customWidth="1"/>
    <col min="15732" max="15733" width="0" style="2" hidden="1" customWidth="1"/>
    <col min="15734" max="15740" width="0.85546875" style="2"/>
    <col min="15741" max="15741" width="1.28515625" style="2" customWidth="1"/>
    <col min="15742" max="15742" width="5.28515625" style="2" customWidth="1"/>
    <col min="15743" max="15744" width="0.85546875" style="2"/>
    <col min="15745" max="15745" width="0.85546875" style="2" customWidth="1"/>
    <col min="15746" max="15747" width="0" style="2" hidden="1" customWidth="1"/>
    <col min="15748" max="15748" width="0.5703125" style="2" customWidth="1"/>
    <col min="15749" max="15749" width="0" style="2" hidden="1" customWidth="1"/>
    <col min="15750" max="15906" width="0.85546875" style="2"/>
    <col min="15907" max="15907" width="1.5703125" style="2" customWidth="1"/>
    <col min="15908" max="15910" width="0.85546875" style="2"/>
    <col min="15911" max="15911" width="1.7109375" style="2" customWidth="1"/>
    <col min="15912" max="15912" width="0.85546875" style="2"/>
    <col min="15913" max="15913" width="2" style="2" customWidth="1"/>
    <col min="15914" max="15914" width="2.140625" style="2" customWidth="1"/>
    <col min="15915" max="15915" width="1.7109375" style="2" customWidth="1"/>
    <col min="15916" max="15916" width="1.42578125" style="2" customWidth="1"/>
    <col min="15917" max="15917" width="0.85546875" style="2"/>
    <col min="15918" max="15918" width="1.7109375" style="2" customWidth="1"/>
    <col min="15919" max="15925" width="0.85546875" style="2"/>
    <col min="15926" max="15926" width="4.140625" style="2" customWidth="1"/>
    <col min="15927" max="15932" width="0.85546875" style="2"/>
    <col min="15933" max="15933" width="1.85546875" style="2" customWidth="1"/>
    <col min="15934" max="15934" width="0.85546875" style="2"/>
    <col min="15935" max="15935" width="5" style="2" customWidth="1"/>
    <col min="15936" max="15938" width="0.85546875" style="2"/>
    <col min="15939" max="15939" width="2.28515625" style="2" customWidth="1"/>
    <col min="15940" max="15944" width="0.85546875" style="2"/>
    <col min="15945" max="15945" width="3" style="2" customWidth="1"/>
    <col min="15946" max="15951" width="0.85546875" style="2"/>
    <col min="15952" max="15952" width="1.140625" style="2" customWidth="1"/>
    <col min="15953" max="15953" width="0.85546875" style="2" customWidth="1"/>
    <col min="15954" max="15954" width="2.140625" style="2" customWidth="1"/>
    <col min="15955" max="15955" width="0.140625" style="2" customWidth="1"/>
    <col min="15956" max="15956" width="0" style="2" hidden="1" customWidth="1"/>
    <col min="15957" max="15967" width="0.85546875" style="2"/>
    <col min="15968" max="15968" width="4.5703125" style="2" customWidth="1"/>
    <col min="15969" max="15978" width="0.85546875" style="2"/>
    <col min="15979" max="15979" width="5.5703125" style="2" customWidth="1"/>
    <col min="15980" max="15986" width="0.85546875" style="2"/>
    <col min="15987" max="15987" width="0.140625" style="2" customWidth="1"/>
    <col min="15988" max="15989" width="0" style="2" hidden="1" customWidth="1"/>
    <col min="15990" max="15996" width="0.85546875" style="2"/>
    <col min="15997" max="15997" width="1.28515625" style="2" customWidth="1"/>
    <col min="15998" max="15998" width="5.28515625" style="2" customWidth="1"/>
    <col min="15999" max="16000" width="0.85546875" style="2"/>
    <col min="16001" max="16001" width="0.85546875" style="2" customWidth="1"/>
    <col min="16002" max="16003" width="0" style="2" hidden="1" customWidth="1"/>
    <col min="16004" max="16004" width="0.5703125" style="2" customWidth="1"/>
    <col min="16005" max="16005" width="0" style="2" hidden="1" customWidth="1"/>
    <col min="16006" max="16162" width="0.85546875" style="2"/>
    <col min="16163" max="16163" width="1.5703125" style="2" customWidth="1"/>
    <col min="16164" max="16166" width="0.85546875" style="2"/>
    <col min="16167" max="16167" width="1.7109375" style="2" customWidth="1"/>
    <col min="16168" max="16168" width="0.85546875" style="2"/>
    <col min="16169" max="16169" width="2" style="2" customWidth="1"/>
    <col min="16170" max="16170" width="2.140625" style="2" customWidth="1"/>
    <col min="16171" max="16171" width="1.7109375" style="2" customWidth="1"/>
    <col min="16172" max="16172" width="1.42578125" style="2" customWidth="1"/>
    <col min="16173" max="16173" width="0.85546875" style="2"/>
    <col min="16174" max="16174" width="1.7109375" style="2" customWidth="1"/>
    <col min="16175" max="16181" width="0.85546875" style="2"/>
    <col min="16182" max="16182" width="4.140625" style="2" customWidth="1"/>
    <col min="16183" max="16188" width="0.85546875" style="2"/>
    <col min="16189" max="16189" width="1.85546875" style="2" customWidth="1"/>
    <col min="16190" max="16190" width="0.85546875" style="2"/>
    <col min="16191" max="16191" width="5" style="2" customWidth="1"/>
    <col min="16192" max="16194" width="0.85546875" style="2"/>
    <col min="16195" max="16195" width="2.28515625" style="2" customWidth="1"/>
    <col min="16196" max="16200" width="0.85546875" style="2"/>
    <col min="16201" max="16201" width="3" style="2" customWidth="1"/>
    <col min="16202" max="16207" width="0.85546875" style="2"/>
    <col min="16208" max="16208" width="1.140625" style="2" customWidth="1"/>
    <col min="16209" max="16209" width="0.85546875" style="2" customWidth="1"/>
    <col min="16210" max="16210" width="2.140625" style="2" customWidth="1"/>
    <col min="16211" max="16211" width="0.140625" style="2" customWidth="1"/>
    <col min="16212" max="16212" width="0" style="2" hidden="1" customWidth="1"/>
    <col min="16213" max="16223" width="0.85546875" style="2"/>
    <col min="16224" max="16224" width="4.5703125" style="2" customWidth="1"/>
    <col min="16225" max="16234" width="0.85546875" style="2"/>
    <col min="16235" max="16235" width="5.5703125" style="2" customWidth="1"/>
    <col min="16236" max="16242" width="0.85546875" style="2"/>
    <col min="16243" max="16243" width="0.140625" style="2" customWidth="1"/>
    <col min="16244" max="16245" width="0" style="2" hidden="1" customWidth="1"/>
    <col min="16246" max="16252" width="0.85546875" style="2"/>
    <col min="16253" max="16253" width="1.28515625" style="2" customWidth="1"/>
    <col min="16254" max="16254" width="5.28515625" style="2" customWidth="1"/>
    <col min="16255" max="16256" width="0.85546875" style="2"/>
    <col min="16257" max="16257" width="0.85546875" style="2" customWidth="1"/>
    <col min="16258" max="16259" width="0" style="2" hidden="1" customWidth="1"/>
    <col min="16260" max="16260" width="0.5703125" style="2" customWidth="1"/>
    <col min="16261" max="16261" width="0" style="2" hidden="1" customWidth="1"/>
    <col min="16262" max="16384" width="0.85546875" style="2"/>
  </cols>
  <sheetData>
    <row r="1" spans="1:134" ht="24.75" customHeight="1" x14ac:dyDescent="0.25">
      <c r="A1" s="291" t="s">
        <v>33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</row>
    <row r="2" spans="1:134" s="3" customFormat="1" ht="24.75" customHeight="1" x14ac:dyDescent="0.25">
      <c r="A2" s="292" t="s">
        <v>34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</row>
    <row r="3" spans="1:134" s="3" customFormat="1" ht="24.75" customHeight="1" x14ac:dyDescent="0.25">
      <c r="A3" s="3" t="s">
        <v>35</v>
      </c>
    </row>
    <row r="4" spans="1:134" s="4" customFormat="1" ht="24.75" customHeight="1" x14ac:dyDescent="0.25">
      <c r="A4" s="200" t="s">
        <v>10</v>
      </c>
      <c r="B4" s="219"/>
      <c r="C4" s="219"/>
      <c r="D4" s="219"/>
      <c r="E4" s="219"/>
      <c r="F4" s="294"/>
      <c r="G4" s="200" t="s">
        <v>36</v>
      </c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94"/>
      <c r="Z4" s="200" t="s">
        <v>37</v>
      </c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94"/>
      <c r="AL4" s="194" t="s">
        <v>38</v>
      </c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200" t="s">
        <v>39</v>
      </c>
      <c r="BW4" s="219"/>
      <c r="BX4" s="219"/>
      <c r="BY4" s="219"/>
      <c r="BZ4" s="219"/>
      <c r="CA4" s="219"/>
      <c r="CB4" s="219"/>
      <c r="CC4" s="219"/>
      <c r="CD4" s="219"/>
      <c r="CE4" s="219"/>
      <c r="CF4" s="294"/>
      <c r="CG4" s="200" t="s">
        <v>40</v>
      </c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94"/>
      <c r="CS4" s="251" t="s">
        <v>41</v>
      </c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300"/>
    </row>
    <row r="5" spans="1:134" s="4" customFormat="1" ht="31.5" customHeight="1" x14ac:dyDescent="0.25">
      <c r="A5" s="295"/>
      <c r="B5" s="296"/>
      <c r="C5" s="296"/>
      <c r="D5" s="296"/>
      <c r="E5" s="296"/>
      <c r="F5" s="297"/>
      <c r="G5" s="295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7"/>
      <c r="Z5" s="295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7"/>
      <c r="AL5" s="194" t="s">
        <v>42</v>
      </c>
      <c r="AM5" s="194"/>
      <c r="AN5" s="194"/>
      <c r="AO5" s="194"/>
      <c r="AP5" s="194"/>
      <c r="AQ5" s="194"/>
      <c r="AR5" s="194"/>
      <c r="AS5" s="194"/>
      <c r="AT5" s="194"/>
      <c r="AU5" s="194" t="s">
        <v>43</v>
      </c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295"/>
      <c r="BW5" s="296"/>
      <c r="BX5" s="296"/>
      <c r="BY5" s="296"/>
      <c r="BZ5" s="296"/>
      <c r="CA5" s="296"/>
      <c r="CB5" s="296"/>
      <c r="CC5" s="296"/>
      <c r="CD5" s="296"/>
      <c r="CE5" s="296"/>
      <c r="CF5" s="297"/>
      <c r="CG5" s="295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7"/>
      <c r="CS5" s="301" t="s">
        <v>44</v>
      </c>
      <c r="CT5" s="302"/>
      <c r="CU5" s="302"/>
      <c r="CV5" s="302"/>
      <c r="CW5" s="302"/>
      <c r="CX5" s="302"/>
      <c r="CY5" s="302"/>
      <c r="CZ5" s="302"/>
      <c r="DA5" s="302"/>
      <c r="DB5" s="302"/>
      <c r="DC5" s="303"/>
      <c r="DD5" s="301" t="s">
        <v>45</v>
      </c>
      <c r="DE5" s="302"/>
      <c r="DF5" s="302"/>
      <c r="DG5" s="302"/>
      <c r="DH5" s="302"/>
      <c r="DI5" s="302"/>
      <c r="DJ5" s="302"/>
      <c r="DK5" s="302"/>
      <c r="DL5" s="302"/>
      <c r="DM5" s="302"/>
      <c r="DN5" s="303"/>
      <c r="DO5" s="251" t="s">
        <v>46</v>
      </c>
      <c r="DP5" s="299"/>
      <c r="DQ5" s="299"/>
      <c r="DR5" s="299"/>
      <c r="DS5" s="299"/>
      <c r="DT5" s="299"/>
      <c r="DU5" s="299"/>
      <c r="DV5" s="299"/>
      <c r="DW5" s="299"/>
      <c r="DX5" s="299"/>
      <c r="DY5" s="299"/>
      <c r="DZ5" s="299"/>
      <c r="EA5" s="299"/>
      <c r="EB5" s="299"/>
      <c r="EC5" s="300"/>
    </row>
    <row r="6" spans="1:134" s="4" customFormat="1" ht="34.5" customHeight="1" x14ac:dyDescent="0.25">
      <c r="A6" s="220"/>
      <c r="B6" s="221"/>
      <c r="C6" s="221"/>
      <c r="D6" s="221"/>
      <c r="E6" s="221"/>
      <c r="F6" s="298"/>
      <c r="G6" s="220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98"/>
      <c r="Z6" s="220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98"/>
      <c r="AL6" s="194"/>
      <c r="AM6" s="194"/>
      <c r="AN6" s="194"/>
      <c r="AO6" s="194"/>
      <c r="AP6" s="194"/>
      <c r="AQ6" s="194"/>
      <c r="AR6" s="194"/>
      <c r="AS6" s="194"/>
      <c r="AT6" s="194"/>
      <c r="AU6" s="194" t="s">
        <v>47</v>
      </c>
      <c r="AV6" s="194"/>
      <c r="AW6" s="194"/>
      <c r="AX6" s="194"/>
      <c r="AY6" s="194"/>
      <c r="AZ6" s="194"/>
      <c r="BA6" s="194"/>
      <c r="BB6" s="194"/>
      <c r="BC6" s="194"/>
      <c r="BD6" s="194" t="s">
        <v>48</v>
      </c>
      <c r="BE6" s="194"/>
      <c r="BF6" s="194"/>
      <c r="BG6" s="194"/>
      <c r="BH6" s="194"/>
      <c r="BI6" s="194"/>
      <c r="BJ6" s="194"/>
      <c r="BK6" s="194"/>
      <c r="BL6" s="194"/>
      <c r="BM6" s="194" t="s">
        <v>49</v>
      </c>
      <c r="BN6" s="194"/>
      <c r="BO6" s="194"/>
      <c r="BP6" s="194"/>
      <c r="BQ6" s="194"/>
      <c r="BR6" s="194"/>
      <c r="BS6" s="194"/>
      <c r="BT6" s="194"/>
      <c r="BU6" s="194"/>
      <c r="BV6" s="220"/>
      <c r="BW6" s="221"/>
      <c r="BX6" s="221"/>
      <c r="BY6" s="221"/>
      <c r="BZ6" s="221"/>
      <c r="CA6" s="221"/>
      <c r="CB6" s="221"/>
      <c r="CC6" s="221"/>
      <c r="CD6" s="221"/>
      <c r="CE6" s="221"/>
      <c r="CF6" s="298"/>
      <c r="CG6" s="220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98"/>
      <c r="CS6" s="304"/>
      <c r="CT6" s="305"/>
      <c r="CU6" s="305"/>
      <c r="CV6" s="305"/>
      <c r="CW6" s="305"/>
      <c r="CX6" s="305"/>
      <c r="CY6" s="305"/>
      <c r="CZ6" s="305"/>
      <c r="DA6" s="305"/>
      <c r="DB6" s="305"/>
      <c r="DC6" s="306"/>
      <c r="DD6" s="304"/>
      <c r="DE6" s="305"/>
      <c r="DF6" s="305"/>
      <c r="DG6" s="305"/>
      <c r="DH6" s="305"/>
      <c r="DI6" s="305"/>
      <c r="DJ6" s="305"/>
      <c r="DK6" s="305"/>
      <c r="DL6" s="305"/>
      <c r="DM6" s="305"/>
      <c r="DN6" s="306"/>
      <c r="DO6" s="251" t="s">
        <v>50</v>
      </c>
      <c r="DP6" s="299"/>
      <c r="DQ6" s="299"/>
      <c r="DR6" s="299"/>
      <c r="DS6" s="299"/>
      <c r="DT6" s="299"/>
      <c r="DU6" s="299"/>
      <c r="DV6" s="300"/>
      <c r="DW6" s="251" t="s">
        <v>51</v>
      </c>
      <c r="DX6" s="299"/>
      <c r="DY6" s="299"/>
      <c r="DZ6" s="299"/>
      <c r="EA6" s="299"/>
      <c r="EB6" s="299"/>
      <c r="EC6" s="300"/>
    </row>
    <row r="7" spans="1:134" s="5" customFormat="1" ht="12" customHeight="1" x14ac:dyDescent="0.25">
      <c r="A7" s="288">
        <v>1</v>
      </c>
      <c r="B7" s="289"/>
      <c r="C7" s="289"/>
      <c r="D7" s="289"/>
      <c r="E7" s="289"/>
      <c r="F7" s="290"/>
      <c r="G7" s="288">
        <v>2</v>
      </c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90"/>
      <c r="Z7" s="288">
        <v>3</v>
      </c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90"/>
      <c r="AL7" s="288">
        <v>4</v>
      </c>
      <c r="AM7" s="289"/>
      <c r="AN7" s="289"/>
      <c r="AO7" s="289"/>
      <c r="AP7" s="289"/>
      <c r="AQ7" s="289"/>
      <c r="AR7" s="289"/>
      <c r="AS7" s="289"/>
      <c r="AT7" s="290"/>
      <c r="AU7" s="288">
        <v>5</v>
      </c>
      <c r="AV7" s="289"/>
      <c r="AW7" s="289"/>
      <c r="AX7" s="289"/>
      <c r="AY7" s="289"/>
      <c r="AZ7" s="289"/>
      <c r="BA7" s="289"/>
      <c r="BB7" s="289"/>
      <c r="BC7" s="290"/>
      <c r="BD7" s="288">
        <v>6</v>
      </c>
      <c r="BE7" s="289"/>
      <c r="BF7" s="289"/>
      <c r="BG7" s="289"/>
      <c r="BH7" s="289"/>
      <c r="BI7" s="289"/>
      <c r="BJ7" s="289"/>
      <c r="BK7" s="289"/>
      <c r="BL7" s="290"/>
      <c r="BM7" s="288">
        <v>7</v>
      </c>
      <c r="BN7" s="289"/>
      <c r="BO7" s="289"/>
      <c r="BP7" s="289"/>
      <c r="BQ7" s="289"/>
      <c r="BR7" s="289"/>
      <c r="BS7" s="289"/>
      <c r="BT7" s="289"/>
      <c r="BU7" s="290"/>
      <c r="BV7" s="288">
        <v>8</v>
      </c>
      <c r="BW7" s="289"/>
      <c r="BX7" s="289"/>
      <c r="BY7" s="289"/>
      <c r="BZ7" s="289"/>
      <c r="CA7" s="289"/>
      <c r="CB7" s="289"/>
      <c r="CC7" s="289"/>
      <c r="CD7" s="289"/>
      <c r="CE7" s="289"/>
      <c r="CF7" s="290"/>
      <c r="CG7" s="288">
        <v>9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  <c r="CR7" s="290"/>
      <c r="CS7" s="288">
        <v>10</v>
      </c>
      <c r="CT7" s="289"/>
      <c r="CU7" s="289"/>
      <c r="CV7" s="289"/>
      <c r="CW7" s="289"/>
      <c r="CX7" s="289"/>
      <c r="CY7" s="289"/>
      <c r="CZ7" s="289"/>
      <c r="DA7" s="289"/>
      <c r="DB7" s="289"/>
      <c r="DC7" s="290"/>
      <c r="DD7" s="288">
        <v>11</v>
      </c>
      <c r="DE7" s="289"/>
      <c r="DF7" s="289"/>
      <c r="DG7" s="289"/>
      <c r="DH7" s="289"/>
      <c r="DI7" s="289"/>
      <c r="DJ7" s="289"/>
      <c r="DK7" s="289"/>
      <c r="DL7" s="289"/>
      <c r="DM7" s="289"/>
      <c r="DN7" s="290"/>
      <c r="DO7" s="288">
        <v>12</v>
      </c>
      <c r="DP7" s="289"/>
      <c r="DQ7" s="289"/>
      <c r="DR7" s="289"/>
      <c r="DS7" s="289"/>
      <c r="DT7" s="289"/>
      <c r="DU7" s="289"/>
      <c r="DV7" s="290"/>
      <c r="DW7" s="288">
        <v>13</v>
      </c>
      <c r="DX7" s="289"/>
      <c r="DY7" s="289"/>
      <c r="DZ7" s="289"/>
      <c r="EA7" s="289"/>
      <c r="EB7" s="289"/>
      <c r="EC7" s="290"/>
    </row>
    <row r="8" spans="1:134" s="5" customFormat="1" ht="51.75" customHeight="1" x14ac:dyDescent="0.25">
      <c r="A8" s="280" t="s">
        <v>2</v>
      </c>
      <c r="B8" s="281"/>
      <c r="C8" s="281"/>
      <c r="D8" s="281"/>
      <c r="E8" s="281"/>
      <c r="F8" s="282"/>
      <c r="G8" s="283" t="s">
        <v>52</v>
      </c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70"/>
      <c r="Z8" s="265" t="s">
        <v>53</v>
      </c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7"/>
      <c r="AL8" s="265" t="s">
        <v>53</v>
      </c>
      <c r="AM8" s="266"/>
      <c r="AN8" s="266"/>
      <c r="AO8" s="266"/>
      <c r="AP8" s="266"/>
      <c r="AQ8" s="266"/>
      <c r="AR8" s="266"/>
      <c r="AS8" s="266"/>
      <c r="AT8" s="267"/>
      <c r="AU8" s="265" t="s">
        <v>53</v>
      </c>
      <c r="AV8" s="266"/>
      <c r="AW8" s="266"/>
      <c r="AX8" s="266"/>
      <c r="AY8" s="266"/>
      <c r="AZ8" s="266"/>
      <c r="BA8" s="266"/>
      <c r="BB8" s="266"/>
      <c r="BC8" s="267"/>
      <c r="BD8" s="265" t="s">
        <v>53</v>
      </c>
      <c r="BE8" s="266"/>
      <c r="BF8" s="266"/>
      <c r="BG8" s="266"/>
      <c r="BH8" s="266"/>
      <c r="BI8" s="266"/>
      <c r="BJ8" s="266"/>
      <c r="BK8" s="266"/>
      <c r="BL8" s="267"/>
      <c r="BM8" s="265" t="s">
        <v>53</v>
      </c>
      <c r="BN8" s="266"/>
      <c r="BO8" s="266"/>
      <c r="BP8" s="266"/>
      <c r="BQ8" s="266"/>
      <c r="BR8" s="266"/>
      <c r="BS8" s="266"/>
      <c r="BT8" s="266"/>
      <c r="BU8" s="267"/>
      <c r="BV8" s="265" t="s">
        <v>53</v>
      </c>
      <c r="BW8" s="266"/>
      <c r="BX8" s="266"/>
      <c r="BY8" s="266"/>
      <c r="BZ8" s="266"/>
      <c r="CA8" s="266"/>
      <c r="CB8" s="266"/>
      <c r="CC8" s="266"/>
      <c r="CD8" s="266"/>
      <c r="CE8" s="266"/>
      <c r="CF8" s="267"/>
      <c r="CG8" s="262">
        <f>CG9+CG10+CG11+CG12</f>
        <v>75769439.999864385</v>
      </c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4"/>
      <c r="CS8" s="262">
        <f>CS9+CS11+CS12</f>
        <v>75269439.999864385</v>
      </c>
      <c r="CT8" s="263"/>
      <c r="CU8" s="263"/>
      <c r="CV8" s="263"/>
      <c r="CW8" s="263"/>
      <c r="CX8" s="263"/>
      <c r="CY8" s="263"/>
      <c r="CZ8" s="263"/>
      <c r="DA8" s="263"/>
      <c r="DB8" s="263"/>
      <c r="DC8" s="264"/>
      <c r="DD8" s="262"/>
      <c r="DE8" s="263"/>
      <c r="DF8" s="263"/>
      <c r="DG8" s="263"/>
      <c r="DH8" s="263"/>
      <c r="DI8" s="263"/>
      <c r="DJ8" s="263"/>
      <c r="DK8" s="263"/>
      <c r="DL8" s="263"/>
      <c r="DM8" s="263"/>
      <c r="DN8" s="264"/>
      <c r="DO8" s="262">
        <v>500000</v>
      </c>
      <c r="DP8" s="263"/>
      <c r="DQ8" s="263"/>
      <c r="DR8" s="263"/>
      <c r="DS8" s="263"/>
      <c r="DT8" s="263"/>
      <c r="DU8" s="263"/>
      <c r="DV8" s="264"/>
      <c r="DW8" s="265"/>
      <c r="DX8" s="266"/>
      <c r="DY8" s="266"/>
      <c r="DZ8" s="266"/>
      <c r="EA8" s="266"/>
      <c r="EB8" s="266"/>
      <c r="EC8" s="267"/>
    </row>
    <row r="9" spans="1:134" s="6" customFormat="1" ht="30" customHeight="1" x14ac:dyDescent="0.25">
      <c r="A9" s="280" t="s">
        <v>14</v>
      </c>
      <c r="B9" s="281"/>
      <c r="C9" s="281"/>
      <c r="D9" s="281"/>
      <c r="E9" s="281"/>
      <c r="F9" s="282"/>
      <c r="G9" s="283" t="s">
        <v>54</v>
      </c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70"/>
      <c r="Z9" s="265">
        <v>66.23</v>
      </c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7"/>
      <c r="AL9" s="262">
        <v>69519.968292200007</v>
      </c>
      <c r="AM9" s="263"/>
      <c r="AN9" s="263"/>
      <c r="AO9" s="263"/>
      <c r="AP9" s="263"/>
      <c r="AQ9" s="263"/>
      <c r="AR9" s="263"/>
      <c r="AS9" s="263"/>
      <c r="AT9" s="264"/>
      <c r="AU9" s="262">
        <f>AL9-BD9-BM9</f>
        <v>39471.968292200007</v>
      </c>
      <c r="AV9" s="263"/>
      <c r="AW9" s="263"/>
      <c r="AX9" s="263"/>
      <c r="AY9" s="263"/>
      <c r="AZ9" s="263"/>
      <c r="BA9" s="263"/>
      <c r="BB9" s="263"/>
      <c r="BC9" s="264"/>
      <c r="BD9" s="262">
        <v>2525</v>
      </c>
      <c r="BE9" s="263"/>
      <c r="BF9" s="263"/>
      <c r="BG9" s="263"/>
      <c r="BH9" s="263"/>
      <c r="BI9" s="263"/>
      <c r="BJ9" s="263"/>
      <c r="BK9" s="263"/>
      <c r="BL9" s="264"/>
      <c r="BM9" s="262">
        <v>27523</v>
      </c>
      <c r="BN9" s="263"/>
      <c r="BO9" s="263"/>
      <c r="BP9" s="263"/>
      <c r="BQ9" s="263"/>
      <c r="BR9" s="263"/>
      <c r="BS9" s="263"/>
      <c r="BT9" s="263"/>
      <c r="BU9" s="264"/>
      <c r="BV9" s="262"/>
      <c r="BW9" s="263"/>
      <c r="BX9" s="263"/>
      <c r="BY9" s="263"/>
      <c r="BZ9" s="263"/>
      <c r="CA9" s="263"/>
      <c r="CB9" s="263"/>
      <c r="CC9" s="263"/>
      <c r="CD9" s="263"/>
      <c r="CE9" s="263"/>
      <c r="CF9" s="264"/>
      <c r="CG9" s="277">
        <f>Z9*AL9*12</f>
        <v>55251689.999908879</v>
      </c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9"/>
      <c r="CS9" s="277">
        <f>CG9</f>
        <v>55251689.999908879</v>
      </c>
      <c r="CT9" s="278"/>
      <c r="CU9" s="278"/>
      <c r="CV9" s="278"/>
      <c r="CW9" s="278"/>
      <c r="CX9" s="278"/>
      <c r="CY9" s="278"/>
      <c r="CZ9" s="278"/>
      <c r="DA9" s="278"/>
      <c r="DB9" s="278"/>
      <c r="DC9" s="279"/>
      <c r="DD9" s="262"/>
      <c r="DE9" s="263"/>
      <c r="DF9" s="263"/>
      <c r="DG9" s="263"/>
      <c r="DH9" s="263"/>
      <c r="DI9" s="263"/>
      <c r="DJ9" s="263"/>
      <c r="DK9" s="263"/>
      <c r="DL9" s="263"/>
      <c r="DM9" s="263"/>
      <c r="DN9" s="264"/>
      <c r="DO9" s="262"/>
      <c r="DP9" s="263"/>
      <c r="DQ9" s="263"/>
      <c r="DR9" s="263"/>
      <c r="DS9" s="263"/>
      <c r="DT9" s="263"/>
      <c r="DU9" s="263"/>
      <c r="DV9" s="264"/>
      <c r="DW9" s="265"/>
      <c r="DX9" s="266"/>
      <c r="DY9" s="266"/>
      <c r="DZ9" s="266"/>
      <c r="EA9" s="266"/>
      <c r="EB9" s="266"/>
      <c r="EC9" s="267"/>
    </row>
    <row r="10" spans="1:134" s="6" customFormat="1" ht="30" customHeight="1" x14ac:dyDescent="0.25">
      <c r="A10" s="280" t="s">
        <v>249</v>
      </c>
      <c r="B10" s="281"/>
      <c r="C10" s="281"/>
      <c r="D10" s="281"/>
      <c r="E10" s="281"/>
      <c r="F10" s="282"/>
      <c r="G10" s="283" t="s">
        <v>54</v>
      </c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7"/>
      <c r="Z10" s="265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7"/>
      <c r="AL10" s="262"/>
      <c r="AM10" s="263"/>
      <c r="AN10" s="263"/>
      <c r="AO10" s="263"/>
      <c r="AP10" s="263"/>
      <c r="AQ10" s="263"/>
      <c r="AR10" s="263"/>
      <c r="AS10" s="263"/>
      <c r="AT10" s="264"/>
      <c r="AU10" s="262"/>
      <c r="AV10" s="263"/>
      <c r="AW10" s="263"/>
      <c r="AX10" s="263"/>
      <c r="AY10" s="263"/>
      <c r="AZ10" s="263"/>
      <c r="BA10" s="263"/>
      <c r="BB10" s="263"/>
      <c r="BC10" s="264"/>
      <c r="BD10" s="262"/>
      <c r="BE10" s="263"/>
      <c r="BF10" s="263"/>
      <c r="BG10" s="263"/>
      <c r="BH10" s="263"/>
      <c r="BI10" s="263"/>
      <c r="BJ10" s="263"/>
      <c r="BK10" s="263"/>
      <c r="BL10" s="264"/>
      <c r="BM10" s="262"/>
      <c r="BN10" s="263"/>
      <c r="BO10" s="263"/>
      <c r="BP10" s="263"/>
      <c r="BQ10" s="263"/>
      <c r="BR10" s="263"/>
      <c r="BS10" s="263"/>
      <c r="BT10" s="263"/>
      <c r="BU10" s="264"/>
      <c r="BV10" s="262"/>
      <c r="BW10" s="263"/>
      <c r="BX10" s="263"/>
      <c r="BY10" s="263"/>
      <c r="BZ10" s="263"/>
      <c r="CA10" s="263"/>
      <c r="CB10" s="263"/>
      <c r="CC10" s="263"/>
      <c r="CD10" s="263"/>
      <c r="CE10" s="263"/>
      <c r="CF10" s="264"/>
      <c r="CG10" s="277">
        <v>500000</v>
      </c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9"/>
      <c r="CS10" s="262"/>
      <c r="CT10" s="263"/>
      <c r="CU10" s="263"/>
      <c r="CV10" s="263"/>
      <c r="CW10" s="263"/>
      <c r="CX10" s="263"/>
      <c r="CY10" s="263"/>
      <c r="CZ10" s="263"/>
      <c r="DA10" s="263"/>
      <c r="DB10" s="263"/>
      <c r="DC10" s="264"/>
      <c r="DD10" s="262"/>
      <c r="DE10" s="263"/>
      <c r="DF10" s="263"/>
      <c r="DG10" s="263"/>
      <c r="DH10" s="263"/>
      <c r="DI10" s="263"/>
      <c r="DJ10" s="263"/>
      <c r="DK10" s="263"/>
      <c r="DL10" s="263"/>
      <c r="DM10" s="263"/>
      <c r="DN10" s="264"/>
      <c r="DO10" s="262">
        <v>500000</v>
      </c>
      <c r="DP10" s="263"/>
      <c r="DQ10" s="263"/>
      <c r="DR10" s="263"/>
      <c r="DS10" s="263"/>
      <c r="DT10" s="263"/>
      <c r="DU10" s="263"/>
      <c r="DV10" s="264"/>
      <c r="DW10" s="262"/>
      <c r="DX10" s="263"/>
      <c r="DY10" s="263"/>
      <c r="DZ10" s="263"/>
      <c r="EA10" s="263"/>
      <c r="EB10" s="263"/>
      <c r="EC10" s="263"/>
      <c r="ED10" s="264"/>
    </row>
    <row r="11" spans="1:134" s="6" customFormat="1" ht="24.75" customHeight="1" x14ac:dyDescent="0.25">
      <c r="A11" s="280" t="s">
        <v>12</v>
      </c>
      <c r="B11" s="281"/>
      <c r="C11" s="281"/>
      <c r="D11" s="281"/>
      <c r="E11" s="281"/>
      <c r="F11" s="282"/>
      <c r="G11" s="283" t="s">
        <v>55</v>
      </c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5"/>
      <c r="Z11" s="265">
        <v>48.75</v>
      </c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7"/>
      <c r="AL11" s="262">
        <v>24426.068375999999</v>
      </c>
      <c r="AM11" s="263"/>
      <c r="AN11" s="263"/>
      <c r="AO11" s="263"/>
      <c r="AP11" s="263"/>
      <c r="AQ11" s="263"/>
      <c r="AR11" s="263"/>
      <c r="AS11" s="263"/>
      <c r="AT11" s="264"/>
      <c r="AU11" s="262">
        <f>AL11-BD11-BM11</f>
        <v>15907.768376</v>
      </c>
      <c r="AV11" s="263"/>
      <c r="AW11" s="263"/>
      <c r="AX11" s="263"/>
      <c r="AY11" s="263"/>
      <c r="AZ11" s="263"/>
      <c r="BA11" s="263"/>
      <c r="BB11" s="263"/>
      <c r="BC11" s="264"/>
      <c r="BD11" s="262">
        <v>929</v>
      </c>
      <c r="BE11" s="263"/>
      <c r="BF11" s="263"/>
      <c r="BG11" s="263"/>
      <c r="BH11" s="263"/>
      <c r="BI11" s="263"/>
      <c r="BJ11" s="263"/>
      <c r="BK11" s="263"/>
      <c r="BL11" s="264"/>
      <c r="BM11" s="262">
        <v>7589.3</v>
      </c>
      <c r="BN11" s="263"/>
      <c r="BO11" s="263"/>
      <c r="BP11" s="263"/>
      <c r="BQ11" s="263"/>
      <c r="BR11" s="263"/>
      <c r="BS11" s="263"/>
      <c r="BT11" s="263"/>
      <c r="BU11" s="264"/>
      <c r="BV11" s="262"/>
      <c r="BW11" s="263"/>
      <c r="BX11" s="263"/>
      <c r="BY11" s="263"/>
      <c r="BZ11" s="263"/>
      <c r="CA11" s="263"/>
      <c r="CB11" s="263"/>
      <c r="CC11" s="263"/>
      <c r="CD11" s="263"/>
      <c r="CE11" s="263"/>
      <c r="CF11" s="264"/>
      <c r="CG11" s="277">
        <f>Z11*AL11*12</f>
        <v>14289249.999960002</v>
      </c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  <c r="CR11" s="279"/>
      <c r="CS11" s="277">
        <f>CG11</f>
        <v>14289249.999960002</v>
      </c>
      <c r="CT11" s="278"/>
      <c r="CU11" s="278"/>
      <c r="CV11" s="278"/>
      <c r="CW11" s="278"/>
      <c r="CX11" s="278"/>
      <c r="CY11" s="278"/>
      <c r="CZ11" s="278"/>
      <c r="DA11" s="278"/>
      <c r="DB11" s="278"/>
      <c r="DC11" s="279"/>
      <c r="DD11" s="262"/>
      <c r="DE11" s="263"/>
      <c r="DF11" s="263"/>
      <c r="DG11" s="263"/>
      <c r="DH11" s="263"/>
      <c r="DI11" s="263"/>
      <c r="DJ11" s="263"/>
      <c r="DK11" s="263"/>
      <c r="DL11" s="263"/>
      <c r="DM11" s="263"/>
      <c r="DN11" s="264"/>
      <c r="DO11" s="262"/>
      <c r="DP11" s="263"/>
      <c r="DQ11" s="263"/>
      <c r="DR11" s="263"/>
      <c r="DS11" s="263"/>
      <c r="DT11" s="263"/>
      <c r="DU11" s="263"/>
      <c r="DV11" s="264"/>
      <c r="DW11" s="265"/>
      <c r="DX11" s="266"/>
      <c r="DY11" s="266"/>
      <c r="DZ11" s="266"/>
      <c r="EA11" s="266"/>
      <c r="EB11" s="266"/>
      <c r="EC11" s="267"/>
    </row>
    <row r="12" spans="1:134" s="6" customFormat="1" ht="15" customHeight="1" x14ac:dyDescent="0.25">
      <c r="A12" s="280" t="s">
        <v>56</v>
      </c>
      <c r="B12" s="281"/>
      <c r="C12" s="281"/>
      <c r="D12" s="281"/>
      <c r="E12" s="281"/>
      <c r="F12" s="282"/>
      <c r="G12" s="283" t="s">
        <v>57</v>
      </c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5"/>
      <c r="Z12" s="265">
        <v>15.75</v>
      </c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7"/>
      <c r="AL12" s="262">
        <v>30309.523809499999</v>
      </c>
      <c r="AM12" s="263"/>
      <c r="AN12" s="263"/>
      <c r="AO12" s="263"/>
      <c r="AP12" s="263"/>
      <c r="AQ12" s="263"/>
      <c r="AR12" s="263"/>
      <c r="AS12" s="263"/>
      <c r="AT12" s="264"/>
      <c r="AU12" s="262">
        <f>AL12-BD12-BM12</f>
        <v>23095.523809499999</v>
      </c>
      <c r="AV12" s="263"/>
      <c r="AW12" s="263"/>
      <c r="AX12" s="263"/>
      <c r="AY12" s="263"/>
      <c r="AZ12" s="263"/>
      <c r="BA12" s="263"/>
      <c r="BB12" s="263"/>
      <c r="BC12" s="264"/>
      <c r="BD12" s="262">
        <v>692</v>
      </c>
      <c r="BE12" s="263"/>
      <c r="BF12" s="263"/>
      <c r="BG12" s="263"/>
      <c r="BH12" s="263"/>
      <c r="BI12" s="263"/>
      <c r="BJ12" s="263"/>
      <c r="BK12" s="263"/>
      <c r="BL12" s="264"/>
      <c r="BM12" s="262">
        <v>6522</v>
      </c>
      <c r="BN12" s="263"/>
      <c r="BO12" s="263"/>
      <c r="BP12" s="263"/>
      <c r="BQ12" s="263"/>
      <c r="BR12" s="263"/>
      <c r="BS12" s="263"/>
      <c r="BT12" s="263"/>
      <c r="BU12" s="264"/>
      <c r="BV12" s="262"/>
      <c r="BW12" s="263"/>
      <c r="BX12" s="263"/>
      <c r="BY12" s="263"/>
      <c r="BZ12" s="263"/>
      <c r="CA12" s="263"/>
      <c r="CB12" s="263"/>
      <c r="CC12" s="263"/>
      <c r="CD12" s="263"/>
      <c r="CE12" s="263"/>
      <c r="CF12" s="264"/>
      <c r="CG12" s="277">
        <f>Z12*AL12*12</f>
        <v>5728499.9999954998</v>
      </c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9"/>
      <c r="CS12" s="277">
        <f>CG12</f>
        <v>5728499.9999954998</v>
      </c>
      <c r="CT12" s="278"/>
      <c r="CU12" s="278"/>
      <c r="CV12" s="278"/>
      <c r="CW12" s="278"/>
      <c r="CX12" s="278"/>
      <c r="CY12" s="278"/>
      <c r="CZ12" s="278"/>
      <c r="DA12" s="278"/>
      <c r="DB12" s="278"/>
      <c r="DC12" s="279"/>
      <c r="DD12" s="262"/>
      <c r="DE12" s="263"/>
      <c r="DF12" s="263"/>
      <c r="DG12" s="263"/>
      <c r="DH12" s="263"/>
      <c r="DI12" s="263"/>
      <c r="DJ12" s="263"/>
      <c r="DK12" s="263"/>
      <c r="DL12" s="263"/>
      <c r="DM12" s="263"/>
      <c r="DN12" s="264"/>
      <c r="DO12" s="262"/>
      <c r="DP12" s="263"/>
      <c r="DQ12" s="263"/>
      <c r="DR12" s="263"/>
      <c r="DS12" s="263"/>
      <c r="DT12" s="263"/>
      <c r="DU12" s="263"/>
      <c r="DV12" s="264"/>
      <c r="DW12" s="265"/>
      <c r="DX12" s="266"/>
      <c r="DY12" s="266"/>
      <c r="DZ12" s="266"/>
      <c r="EA12" s="266"/>
      <c r="EB12" s="266"/>
      <c r="EC12" s="267"/>
    </row>
    <row r="13" spans="1:134" s="6" customFormat="1" ht="9" customHeight="1" x14ac:dyDescent="0.25">
      <c r="A13" s="280" t="s">
        <v>58</v>
      </c>
      <c r="B13" s="281"/>
      <c r="C13" s="281"/>
      <c r="D13" s="281"/>
      <c r="E13" s="281"/>
      <c r="F13" s="282"/>
      <c r="G13" s="283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5"/>
      <c r="Z13" s="265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7"/>
      <c r="AL13" s="262"/>
      <c r="AM13" s="263"/>
      <c r="AN13" s="263"/>
      <c r="AO13" s="263"/>
      <c r="AP13" s="263"/>
      <c r="AQ13" s="263"/>
      <c r="AR13" s="263"/>
      <c r="AS13" s="263"/>
      <c r="AT13" s="264"/>
      <c r="AU13" s="262"/>
      <c r="AV13" s="263"/>
      <c r="AW13" s="263"/>
      <c r="AX13" s="263"/>
      <c r="AY13" s="263"/>
      <c r="AZ13" s="263"/>
      <c r="BA13" s="263"/>
      <c r="BB13" s="263"/>
      <c r="BC13" s="264"/>
      <c r="BD13" s="262"/>
      <c r="BE13" s="263"/>
      <c r="BF13" s="263"/>
      <c r="BG13" s="263"/>
      <c r="BH13" s="263"/>
      <c r="BI13" s="263"/>
      <c r="BJ13" s="263"/>
      <c r="BK13" s="263"/>
      <c r="BL13" s="264"/>
      <c r="BM13" s="262"/>
      <c r="BN13" s="263"/>
      <c r="BO13" s="263"/>
      <c r="BP13" s="263"/>
      <c r="BQ13" s="263"/>
      <c r="BR13" s="263"/>
      <c r="BS13" s="263"/>
      <c r="BT13" s="263"/>
      <c r="BU13" s="264"/>
      <c r="BV13" s="262"/>
      <c r="BW13" s="263"/>
      <c r="BX13" s="263"/>
      <c r="BY13" s="263"/>
      <c r="BZ13" s="263"/>
      <c r="CA13" s="263"/>
      <c r="CB13" s="263"/>
      <c r="CC13" s="263"/>
      <c r="CD13" s="263"/>
      <c r="CE13" s="263"/>
      <c r="CF13" s="264"/>
      <c r="CG13" s="262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4"/>
      <c r="CS13" s="262"/>
      <c r="CT13" s="263"/>
      <c r="CU13" s="263"/>
      <c r="CV13" s="263"/>
      <c r="CW13" s="263"/>
      <c r="CX13" s="263"/>
      <c r="CY13" s="263"/>
      <c r="CZ13" s="263"/>
      <c r="DA13" s="263"/>
      <c r="DB13" s="263"/>
      <c r="DC13" s="264"/>
      <c r="DD13" s="262"/>
      <c r="DE13" s="263"/>
      <c r="DF13" s="263"/>
      <c r="DG13" s="263"/>
      <c r="DH13" s="263"/>
      <c r="DI13" s="263"/>
      <c r="DJ13" s="263"/>
      <c r="DK13" s="263"/>
      <c r="DL13" s="263"/>
      <c r="DM13" s="263"/>
      <c r="DN13" s="264"/>
      <c r="DO13" s="262"/>
      <c r="DP13" s="263"/>
      <c r="DQ13" s="263"/>
      <c r="DR13" s="263"/>
      <c r="DS13" s="263"/>
      <c r="DT13" s="263"/>
      <c r="DU13" s="263"/>
      <c r="DV13" s="264"/>
      <c r="DW13" s="265"/>
      <c r="DX13" s="266"/>
      <c r="DY13" s="266"/>
      <c r="DZ13" s="266"/>
      <c r="EA13" s="266"/>
      <c r="EB13" s="266"/>
      <c r="EC13" s="267"/>
    </row>
    <row r="14" spans="1:134" s="6" customFormat="1" ht="87" customHeight="1" x14ac:dyDescent="0.25">
      <c r="A14" s="280" t="s">
        <v>3</v>
      </c>
      <c r="B14" s="281"/>
      <c r="C14" s="281"/>
      <c r="D14" s="281"/>
      <c r="E14" s="281"/>
      <c r="F14" s="282"/>
      <c r="G14" s="283" t="s">
        <v>59</v>
      </c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70"/>
      <c r="Z14" s="265">
        <v>62.01</v>
      </c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7"/>
      <c r="AL14" s="262">
        <v>376.26877385199998</v>
      </c>
      <c r="AM14" s="263"/>
      <c r="AN14" s="263"/>
      <c r="AO14" s="263"/>
      <c r="AP14" s="263"/>
      <c r="AQ14" s="263"/>
      <c r="AR14" s="263"/>
      <c r="AS14" s="263"/>
      <c r="AT14" s="264"/>
      <c r="AU14" s="262" t="s">
        <v>53</v>
      </c>
      <c r="AV14" s="263"/>
      <c r="AW14" s="263"/>
      <c r="AX14" s="263"/>
      <c r="AY14" s="263"/>
      <c r="AZ14" s="263"/>
      <c r="BA14" s="263"/>
      <c r="BB14" s="263"/>
      <c r="BC14" s="264"/>
      <c r="BD14" s="262" t="s">
        <v>53</v>
      </c>
      <c r="BE14" s="263"/>
      <c r="BF14" s="263"/>
      <c r="BG14" s="263"/>
      <c r="BH14" s="263"/>
      <c r="BI14" s="263"/>
      <c r="BJ14" s="263"/>
      <c r="BK14" s="263"/>
      <c r="BL14" s="264"/>
      <c r="BM14" s="262" t="s">
        <v>53</v>
      </c>
      <c r="BN14" s="263"/>
      <c r="BO14" s="263"/>
      <c r="BP14" s="263"/>
      <c r="BQ14" s="263"/>
      <c r="BR14" s="263"/>
      <c r="BS14" s="263"/>
      <c r="BT14" s="263"/>
      <c r="BU14" s="264"/>
      <c r="BV14" s="262" t="s">
        <v>53</v>
      </c>
      <c r="BW14" s="263"/>
      <c r="BX14" s="263"/>
      <c r="BY14" s="263"/>
      <c r="BZ14" s="263"/>
      <c r="CA14" s="263"/>
      <c r="CB14" s="263"/>
      <c r="CC14" s="263"/>
      <c r="CD14" s="263"/>
      <c r="CE14" s="263"/>
      <c r="CF14" s="264"/>
      <c r="CG14" s="277">
        <v>279989.12</v>
      </c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9"/>
      <c r="CS14" s="277">
        <f>CG14</f>
        <v>279989.12</v>
      </c>
      <c r="CT14" s="278"/>
      <c r="CU14" s="278"/>
      <c r="CV14" s="278"/>
      <c r="CW14" s="278"/>
      <c r="CX14" s="278"/>
      <c r="CY14" s="278"/>
      <c r="CZ14" s="278"/>
      <c r="DA14" s="278"/>
      <c r="DB14" s="278"/>
      <c r="DC14" s="279"/>
      <c r="DD14" s="262"/>
      <c r="DE14" s="263"/>
      <c r="DF14" s="263"/>
      <c r="DG14" s="263"/>
      <c r="DH14" s="263"/>
      <c r="DI14" s="263"/>
      <c r="DJ14" s="263"/>
      <c r="DK14" s="263"/>
      <c r="DL14" s="263"/>
      <c r="DM14" s="263"/>
      <c r="DN14" s="264"/>
      <c r="DO14" s="262"/>
      <c r="DP14" s="263"/>
      <c r="DQ14" s="263"/>
      <c r="DR14" s="263"/>
      <c r="DS14" s="263"/>
      <c r="DT14" s="263"/>
      <c r="DU14" s="263"/>
      <c r="DV14" s="264"/>
      <c r="DW14" s="265"/>
      <c r="DX14" s="266"/>
      <c r="DY14" s="266"/>
      <c r="DZ14" s="266"/>
      <c r="EA14" s="266"/>
      <c r="EB14" s="266"/>
      <c r="EC14" s="267"/>
    </row>
    <row r="15" spans="1:134" s="6" customFormat="1" ht="83.45" customHeight="1" x14ac:dyDescent="0.25">
      <c r="A15" s="280" t="s">
        <v>3</v>
      </c>
      <c r="B15" s="281"/>
      <c r="C15" s="281"/>
      <c r="D15" s="281"/>
      <c r="E15" s="281"/>
      <c r="F15" s="282"/>
      <c r="G15" s="283" t="s">
        <v>60</v>
      </c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70"/>
      <c r="Z15" s="265">
        <v>47.25</v>
      </c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7"/>
      <c r="AL15" s="262">
        <v>176.36684303300001</v>
      </c>
      <c r="AM15" s="263"/>
      <c r="AN15" s="263"/>
      <c r="AO15" s="263"/>
      <c r="AP15" s="263"/>
      <c r="AQ15" s="263"/>
      <c r="AR15" s="263"/>
      <c r="AS15" s="263"/>
      <c r="AT15" s="264"/>
      <c r="AU15" s="262" t="s">
        <v>53</v>
      </c>
      <c r="AV15" s="263"/>
      <c r="AW15" s="263"/>
      <c r="AX15" s="263"/>
      <c r="AY15" s="263"/>
      <c r="AZ15" s="263"/>
      <c r="BA15" s="263"/>
      <c r="BB15" s="263"/>
      <c r="BC15" s="264"/>
      <c r="BD15" s="262" t="s">
        <v>53</v>
      </c>
      <c r="BE15" s="263"/>
      <c r="BF15" s="263"/>
      <c r="BG15" s="263"/>
      <c r="BH15" s="263"/>
      <c r="BI15" s="263"/>
      <c r="BJ15" s="263"/>
      <c r="BK15" s="263"/>
      <c r="BL15" s="264"/>
      <c r="BM15" s="262" t="s">
        <v>53</v>
      </c>
      <c r="BN15" s="263"/>
      <c r="BO15" s="263"/>
      <c r="BP15" s="263"/>
      <c r="BQ15" s="263"/>
      <c r="BR15" s="263"/>
      <c r="BS15" s="263"/>
      <c r="BT15" s="263"/>
      <c r="BU15" s="264"/>
      <c r="BV15" s="262" t="s">
        <v>53</v>
      </c>
      <c r="BW15" s="263"/>
      <c r="BX15" s="263"/>
      <c r="BY15" s="263"/>
      <c r="BZ15" s="263"/>
      <c r="CA15" s="263"/>
      <c r="CB15" s="263"/>
      <c r="CC15" s="263"/>
      <c r="CD15" s="263"/>
      <c r="CE15" s="263"/>
      <c r="CF15" s="264"/>
      <c r="CG15" s="277">
        <f>Z15*AL15*12</f>
        <v>99999.999999710999</v>
      </c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9"/>
      <c r="CS15" s="277">
        <f>CG15</f>
        <v>99999.999999710999</v>
      </c>
      <c r="CT15" s="278"/>
      <c r="CU15" s="278"/>
      <c r="CV15" s="278"/>
      <c r="CW15" s="278"/>
      <c r="CX15" s="278"/>
      <c r="CY15" s="278"/>
      <c r="CZ15" s="278"/>
      <c r="DA15" s="278"/>
      <c r="DB15" s="278"/>
      <c r="DC15" s="279"/>
      <c r="DD15" s="262"/>
      <c r="DE15" s="263"/>
      <c r="DF15" s="263"/>
      <c r="DG15" s="263"/>
      <c r="DH15" s="263"/>
      <c r="DI15" s="263"/>
      <c r="DJ15" s="263"/>
      <c r="DK15" s="263"/>
      <c r="DL15" s="263"/>
      <c r="DM15" s="263"/>
      <c r="DN15" s="264"/>
      <c r="DO15" s="262"/>
      <c r="DP15" s="263"/>
      <c r="DQ15" s="263"/>
      <c r="DR15" s="263"/>
      <c r="DS15" s="263"/>
      <c r="DT15" s="263"/>
      <c r="DU15" s="263"/>
      <c r="DV15" s="264"/>
      <c r="DW15" s="265"/>
      <c r="DX15" s="266"/>
      <c r="DY15" s="266"/>
      <c r="DZ15" s="266"/>
      <c r="EA15" s="266"/>
      <c r="EB15" s="266"/>
      <c r="EC15" s="267"/>
    </row>
    <row r="16" spans="1:134" s="6" customFormat="1" ht="76.5" customHeight="1" x14ac:dyDescent="0.25">
      <c r="A16" s="280" t="s">
        <v>3</v>
      </c>
      <c r="B16" s="281"/>
      <c r="C16" s="281"/>
      <c r="D16" s="281"/>
      <c r="E16" s="281"/>
      <c r="F16" s="282"/>
      <c r="G16" s="283" t="s">
        <v>61</v>
      </c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70"/>
      <c r="Z16" s="265">
        <v>15.75</v>
      </c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7"/>
      <c r="AL16" s="262">
        <v>264.55026454900002</v>
      </c>
      <c r="AM16" s="263"/>
      <c r="AN16" s="263"/>
      <c r="AO16" s="263"/>
      <c r="AP16" s="263"/>
      <c r="AQ16" s="263"/>
      <c r="AR16" s="263"/>
      <c r="AS16" s="263"/>
      <c r="AT16" s="264"/>
      <c r="AU16" s="262" t="s">
        <v>53</v>
      </c>
      <c r="AV16" s="263"/>
      <c r="AW16" s="263"/>
      <c r="AX16" s="263"/>
      <c r="AY16" s="263"/>
      <c r="AZ16" s="263"/>
      <c r="BA16" s="263"/>
      <c r="BB16" s="263"/>
      <c r="BC16" s="264"/>
      <c r="BD16" s="262" t="s">
        <v>53</v>
      </c>
      <c r="BE16" s="263"/>
      <c r="BF16" s="263"/>
      <c r="BG16" s="263"/>
      <c r="BH16" s="263"/>
      <c r="BI16" s="263"/>
      <c r="BJ16" s="263"/>
      <c r="BK16" s="263"/>
      <c r="BL16" s="264"/>
      <c r="BM16" s="262" t="s">
        <v>53</v>
      </c>
      <c r="BN16" s="263"/>
      <c r="BO16" s="263"/>
      <c r="BP16" s="263"/>
      <c r="BQ16" s="263"/>
      <c r="BR16" s="263"/>
      <c r="BS16" s="263"/>
      <c r="BT16" s="263"/>
      <c r="BU16" s="264"/>
      <c r="BV16" s="262" t="s">
        <v>53</v>
      </c>
      <c r="BW16" s="263"/>
      <c r="BX16" s="263"/>
      <c r="BY16" s="263"/>
      <c r="BZ16" s="263"/>
      <c r="CA16" s="263"/>
      <c r="CB16" s="263"/>
      <c r="CC16" s="263"/>
      <c r="CD16" s="263"/>
      <c r="CE16" s="263"/>
      <c r="CF16" s="264"/>
      <c r="CG16" s="274">
        <f>Z16*AL16*12</f>
        <v>49999.999999760999</v>
      </c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6"/>
      <c r="CS16" s="277">
        <f>CG16</f>
        <v>49999.999999760999</v>
      </c>
      <c r="CT16" s="278"/>
      <c r="CU16" s="278"/>
      <c r="CV16" s="278"/>
      <c r="CW16" s="278"/>
      <c r="CX16" s="278"/>
      <c r="CY16" s="278"/>
      <c r="CZ16" s="278"/>
      <c r="DA16" s="278"/>
      <c r="DB16" s="278"/>
      <c r="DC16" s="279"/>
      <c r="DD16" s="262"/>
      <c r="DE16" s="263"/>
      <c r="DF16" s="263"/>
      <c r="DG16" s="263"/>
      <c r="DH16" s="263"/>
      <c r="DI16" s="263"/>
      <c r="DJ16" s="263"/>
      <c r="DK16" s="263"/>
      <c r="DL16" s="263"/>
      <c r="DM16" s="263"/>
      <c r="DN16" s="264"/>
      <c r="DO16" s="262"/>
      <c r="DP16" s="263"/>
      <c r="DQ16" s="263"/>
      <c r="DR16" s="263"/>
      <c r="DS16" s="263"/>
      <c r="DT16" s="263"/>
      <c r="DU16" s="263"/>
      <c r="DV16" s="264"/>
      <c r="DW16" s="265"/>
      <c r="DX16" s="266"/>
      <c r="DY16" s="266"/>
      <c r="DZ16" s="266"/>
      <c r="EA16" s="266"/>
      <c r="EB16" s="266"/>
      <c r="EC16" s="267"/>
    </row>
    <row r="17" spans="1:133" s="6" customFormat="1" ht="24.75" customHeight="1" x14ac:dyDescent="0.25">
      <c r="A17" s="268" t="s">
        <v>31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70"/>
      <c r="AL17" s="271"/>
      <c r="AM17" s="272"/>
      <c r="AN17" s="272"/>
      <c r="AO17" s="272"/>
      <c r="AP17" s="272"/>
      <c r="AQ17" s="272"/>
      <c r="AR17" s="272"/>
      <c r="AS17" s="272"/>
      <c r="AT17" s="273"/>
      <c r="AU17" s="271" t="s">
        <v>53</v>
      </c>
      <c r="AV17" s="272"/>
      <c r="AW17" s="272"/>
      <c r="AX17" s="272"/>
      <c r="AY17" s="272"/>
      <c r="AZ17" s="272"/>
      <c r="BA17" s="272"/>
      <c r="BB17" s="272"/>
      <c r="BC17" s="273"/>
      <c r="BD17" s="271" t="s">
        <v>53</v>
      </c>
      <c r="BE17" s="272"/>
      <c r="BF17" s="272"/>
      <c r="BG17" s="272"/>
      <c r="BH17" s="272"/>
      <c r="BI17" s="272"/>
      <c r="BJ17" s="272"/>
      <c r="BK17" s="272"/>
      <c r="BL17" s="273"/>
      <c r="BM17" s="271" t="s">
        <v>53</v>
      </c>
      <c r="BN17" s="272"/>
      <c r="BO17" s="272"/>
      <c r="BP17" s="272"/>
      <c r="BQ17" s="272"/>
      <c r="BR17" s="272"/>
      <c r="BS17" s="272"/>
      <c r="BT17" s="272"/>
      <c r="BU17" s="273"/>
      <c r="BV17" s="271"/>
      <c r="BW17" s="272"/>
      <c r="BX17" s="272"/>
      <c r="BY17" s="272"/>
      <c r="BZ17" s="272"/>
      <c r="CA17" s="272"/>
      <c r="CB17" s="272"/>
      <c r="CC17" s="272"/>
      <c r="CD17" s="272"/>
      <c r="CE17" s="272"/>
      <c r="CF17" s="273"/>
      <c r="CG17" s="262">
        <f>CG8+CG14+CG15+CG16</f>
        <v>76199429.119863868</v>
      </c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4"/>
      <c r="CS17" s="262">
        <f>CS8+CS14+CS15+CS16</f>
        <v>75699429.119863868</v>
      </c>
      <c r="CT17" s="263"/>
      <c r="CU17" s="263"/>
      <c r="CV17" s="263"/>
      <c r="CW17" s="263"/>
      <c r="CX17" s="263"/>
      <c r="CY17" s="263"/>
      <c r="CZ17" s="263"/>
      <c r="DA17" s="263"/>
      <c r="DB17" s="263"/>
      <c r="DC17" s="264"/>
      <c r="DD17" s="262"/>
      <c r="DE17" s="263"/>
      <c r="DF17" s="263"/>
      <c r="DG17" s="263"/>
      <c r="DH17" s="263"/>
      <c r="DI17" s="263"/>
      <c r="DJ17" s="263"/>
      <c r="DK17" s="263"/>
      <c r="DL17" s="263"/>
      <c r="DM17" s="263"/>
      <c r="DN17" s="264"/>
      <c r="DO17" s="262">
        <f>DO8</f>
        <v>500000</v>
      </c>
      <c r="DP17" s="263"/>
      <c r="DQ17" s="263"/>
      <c r="DR17" s="263"/>
      <c r="DS17" s="263"/>
      <c r="DT17" s="263"/>
      <c r="DU17" s="263"/>
      <c r="DV17" s="264"/>
      <c r="DW17" s="265"/>
      <c r="DX17" s="266"/>
      <c r="DY17" s="266"/>
      <c r="DZ17" s="266"/>
      <c r="EA17" s="266"/>
      <c r="EB17" s="266"/>
      <c r="EC17" s="267"/>
    </row>
  </sheetData>
  <mergeCells count="160">
    <mergeCell ref="DW7:EC7"/>
    <mergeCell ref="A8:F8"/>
    <mergeCell ref="A1:EC1"/>
    <mergeCell ref="A2:AV2"/>
    <mergeCell ref="A4:F6"/>
    <mergeCell ref="G4:Y6"/>
    <mergeCell ref="Z4:AK6"/>
    <mergeCell ref="AL4:BU4"/>
    <mergeCell ref="BV4:CF6"/>
    <mergeCell ref="CG4:CR6"/>
    <mergeCell ref="CS4:EC4"/>
    <mergeCell ref="AL5:AT6"/>
    <mergeCell ref="AU5:BU5"/>
    <mergeCell ref="CS5:DC6"/>
    <mergeCell ref="DD5:DN6"/>
    <mergeCell ref="DO5:EC5"/>
    <mergeCell ref="AU6:BC6"/>
    <mergeCell ref="BD6:BL6"/>
    <mergeCell ref="BM6:BU6"/>
    <mergeCell ref="DO6:DV6"/>
    <mergeCell ref="DW6:EC6"/>
    <mergeCell ref="G8:Y8"/>
    <mergeCell ref="Z8:AK8"/>
    <mergeCell ref="AL8:AT8"/>
    <mergeCell ref="DD7:DN7"/>
    <mergeCell ref="DO7:DV7"/>
    <mergeCell ref="A7:F7"/>
    <mergeCell ref="G7:Y7"/>
    <mergeCell ref="Z7:AK7"/>
    <mergeCell ref="AL7:AT7"/>
    <mergeCell ref="AU7:BC7"/>
    <mergeCell ref="BD7:BL7"/>
    <mergeCell ref="CS8:DC8"/>
    <mergeCell ref="DD8:DN8"/>
    <mergeCell ref="DO8:DV8"/>
    <mergeCell ref="AU8:BC8"/>
    <mergeCell ref="BD8:BL8"/>
    <mergeCell ref="BM8:BU8"/>
    <mergeCell ref="BV8:CF8"/>
    <mergeCell ref="CG8:CR8"/>
    <mergeCell ref="BM7:BU7"/>
    <mergeCell ref="BV7:CF7"/>
    <mergeCell ref="CG7:CR7"/>
    <mergeCell ref="CS7:DC7"/>
    <mergeCell ref="DW8:EC8"/>
    <mergeCell ref="DO11:DV11"/>
    <mergeCell ref="DW11:EC11"/>
    <mergeCell ref="DW10:ED10"/>
    <mergeCell ref="DO10:DV10"/>
    <mergeCell ref="A9:F9"/>
    <mergeCell ref="G9:Y9"/>
    <mergeCell ref="Z9:AK9"/>
    <mergeCell ref="AL9:AT9"/>
    <mergeCell ref="AU9:BC9"/>
    <mergeCell ref="BD9:BL9"/>
    <mergeCell ref="DW9:EC9"/>
    <mergeCell ref="BM9:BU9"/>
    <mergeCell ref="BV9:CF9"/>
    <mergeCell ref="CG9:CR9"/>
    <mergeCell ref="CS9:DC9"/>
    <mergeCell ref="DD9:DN9"/>
    <mergeCell ref="DO9:DV9"/>
    <mergeCell ref="A10:F10"/>
    <mergeCell ref="G10:Y10"/>
    <mergeCell ref="Z10:AK10"/>
    <mergeCell ref="AL10:AT10"/>
    <mergeCell ref="AU10:BC10"/>
    <mergeCell ref="DD10:DN10"/>
    <mergeCell ref="A12:F12"/>
    <mergeCell ref="G12:Y12"/>
    <mergeCell ref="Z12:AK12"/>
    <mergeCell ref="AL12:AT12"/>
    <mergeCell ref="AU12:BC12"/>
    <mergeCell ref="BD12:BL12"/>
    <mergeCell ref="CS13:DC13"/>
    <mergeCell ref="DD13:DN13"/>
    <mergeCell ref="BD11:BL11"/>
    <mergeCell ref="BM11:BU11"/>
    <mergeCell ref="BV11:CF11"/>
    <mergeCell ref="CG11:CR11"/>
    <mergeCell ref="A11:F11"/>
    <mergeCell ref="G11:Y11"/>
    <mergeCell ref="Z11:AK11"/>
    <mergeCell ref="AL11:AT11"/>
    <mergeCell ref="AU11:BC11"/>
    <mergeCell ref="CS10:DC10"/>
    <mergeCell ref="CG10:CR10"/>
    <mergeCell ref="BV10:CF10"/>
    <mergeCell ref="BM10:BU10"/>
    <mergeCell ref="BD10:BL10"/>
    <mergeCell ref="DW12:EC12"/>
    <mergeCell ref="BM12:BU12"/>
    <mergeCell ref="BV12:CF12"/>
    <mergeCell ref="CG12:CR12"/>
    <mergeCell ref="CS12:DC12"/>
    <mergeCell ref="DD12:DN12"/>
    <mergeCell ref="DO12:DV12"/>
    <mergeCell ref="CS11:DC11"/>
    <mergeCell ref="DD11:DN11"/>
    <mergeCell ref="DO13:DV13"/>
    <mergeCell ref="DW13:EC13"/>
    <mergeCell ref="A14:F14"/>
    <mergeCell ref="G14:Y14"/>
    <mergeCell ref="Z14:AK14"/>
    <mergeCell ref="AL14:AT14"/>
    <mergeCell ref="AU14:BC14"/>
    <mergeCell ref="BD14:BL14"/>
    <mergeCell ref="DW14:EC14"/>
    <mergeCell ref="BM14:BU14"/>
    <mergeCell ref="BV14:CF14"/>
    <mergeCell ref="CG14:CR14"/>
    <mergeCell ref="CS14:DC14"/>
    <mergeCell ref="DD14:DN14"/>
    <mergeCell ref="DO14:DV14"/>
    <mergeCell ref="A13:F13"/>
    <mergeCell ref="G13:Y13"/>
    <mergeCell ref="Z13:AK13"/>
    <mergeCell ref="AL13:AT13"/>
    <mergeCell ref="AU13:BC13"/>
    <mergeCell ref="BD13:BL13"/>
    <mergeCell ref="BM13:BU13"/>
    <mergeCell ref="BV13:CF13"/>
    <mergeCell ref="CG13:CR13"/>
    <mergeCell ref="CS15:DC15"/>
    <mergeCell ref="DD15:DN15"/>
    <mergeCell ref="DO15:DV15"/>
    <mergeCell ref="DW15:EC15"/>
    <mergeCell ref="A16:F16"/>
    <mergeCell ref="G16:Y16"/>
    <mergeCell ref="Z16:AK16"/>
    <mergeCell ref="AL16:AT16"/>
    <mergeCell ref="AU16:BC16"/>
    <mergeCell ref="BD16:BL16"/>
    <mergeCell ref="A15:F15"/>
    <mergeCell ref="G15:Y15"/>
    <mergeCell ref="Z15:AK15"/>
    <mergeCell ref="AL15:AT15"/>
    <mergeCell ref="AU15:BC15"/>
    <mergeCell ref="BD15:BL15"/>
    <mergeCell ref="BM15:BU15"/>
    <mergeCell ref="BV15:CF15"/>
    <mergeCell ref="CG15:CR15"/>
    <mergeCell ref="DO17:DV17"/>
    <mergeCell ref="DW17:EC17"/>
    <mergeCell ref="DW16:EC16"/>
    <mergeCell ref="A17:AK17"/>
    <mergeCell ref="AL17:AT17"/>
    <mergeCell ref="AU17:BC17"/>
    <mergeCell ref="BD17:BL17"/>
    <mergeCell ref="BM17:BU17"/>
    <mergeCell ref="BV17:CF17"/>
    <mergeCell ref="CG17:CR17"/>
    <mergeCell ref="CS17:DC17"/>
    <mergeCell ref="DD17:DN17"/>
    <mergeCell ref="BM16:BU16"/>
    <mergeCell ref="BV16:CF16"/>
    <mergeCell ref="CG16:CR16"/>
    <mergeCell ref="CS16:DC16"/>
    <mergeCell ref="DD16:DN16"/>
    <mergeCell ref="DO16:DV1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V13"/>
  <sheetViews>
    <sheetView workbookViewId="0">
      <selection activeCell="BH8" sqref="BH8:BQ8"/>
    </sheetView>
  </sheetViews>
  <sheetFormatPr defaultColWidth="0.85546875" defaultRowHeight="15" x14ac:dyDescent="0.25"/>
  <cols>
    <col min="1" max="58" width="0.85546875" style="10"/>
    <col min="59" max="59" width="5.7109375" style="10" customWidth="1"/>
    <col min="60" max="67" width="0.85546875" style="10"/>
    <col min="68" max="68" width="8.140625" style="10" customWidth="1"/>
    <col min="69" max="83" width="0.85546875" style="10"/>
    <col min="84" max="84" width="2.85546875" style="10" customWidth="1"/>
    <col min="85" max="113" width="0.85546875" style="10"/>
    <col min="114" max="114" width="3.85546875" style="10" customWidth="1"/>
    <col min="115" max="125" width="0.85546875" style="10"/>
    <col min="126" max="126" width="1.28515625" style="10" customWidth="1"/>
    <col min="127" max="314" width="0.85546875" style="10"/>
    <col min="315" max="315" width="4.140625" style="10" customWidth="1"/>
    <col min="316" max="323" width="0.85546875" style="10"/>
    <col min="324" max="324" width="5.42578125" style="10" customWidth="1"/>
    <col min="325" max="339" width="0.85546875" style="10"/>
    <col min="340" max="340" width="2.85546875" style="10" customWidth="1"/>
    <col min="341" max="381" width="0.85546875" style="10"/>
    <col min="382" max="382" width="1.28515625" style="10" customWidth="1"/>
    <col min="383" max="570" width="0.85546875" style="10"/>
    <col min="571" max="571" width="4.140625" style="10" customWidth="1"/>
    <col min="572" max="579" width="0.85546875" style="10"/>
    <col min="580" max="580" width="5.42578125" style="10" customWidth="1"/>
    <col min="581" max="595" width="0.85546875" style="10"/>
    <col min="596" max="596" width="2.85546875" style="10" customWidth="1"/>
    <col min="597" max="637" width="0.85546875" style="10"/>
    <col min="638" max="638" width="1.28515625" style="10" customWidth="1"/>
    <col min="639" max="826" width="0.85546875" style="10"/>
    <col min="827" max="827" width="4.140625" style="10" customWidth="1"/>
    <col min="828" max="835" width="0.85546875" style="10"/>
    <col min="836" max="836" width="5.42578125" style="10" customWidth="1"/>
    <col min="837" max="851" width="0.85546875" style="10"/>
    <col min="852" max="852" width="2.85546875" style="10" customWidth="1"/>
    <col min="853" max="893" width="0.85546875" style="10"/>
    <col min="894" max="894" width="1.28515625" style="10" customWidth="1"/>
    <col min="895" max="1082" width="0.85546875" style="10"/>
    <col min="1083" max="1083" width="4.140625" style="10" customWidth="1"/>
    <col min="1084" max="1091" width="0.85546875" style="10"/>
    <col min="1092" max="1092" width="5.42578125" style="10" customWidth="1"/>
    <col min="1093" max="1107" width="0.85546875" style="10"/>
    <col min="1108" max="1108" width="2.85546875" style="10" customWidth="1"/>
    <col min="1109" max="1149" width="0.85546875" style="10"/>
    <col min="1150" max="1150" width="1.28515625" style="10" customWidth="1"/>
    <col min="1151" max="1338" width="0.85546875" style="10"/>
    <col min="1339" max="1339" width="4.140625" style="10" customWidth="1"/>
    <col min="1340" max="1347" width="0.85546875" style="10"/>
    <col min="1348" max="1348" width="5.42578125" style="10" customWidth="1"/>
    <col min="1349" max="1363" width="0.85546875" style="10"/>
    <col min="1364" max="1364" width="2.85546875" style="10" customWidth="1"/>
    <col min="1365" max="1405" width="0.85546875" style="10"/>
    <col min="1406" max="1406" width="1.28515625" style="10" customWidth="1"/>
    <col min="1407" max="1594" width="0.85546875" style="10"/>
    <col min="1595" max="1595" width="4.140625" style="10" customWidth="1"/>
    <col min="1596" max="1603" width="0.85546875" style="10"/>
    <col min="1604" max="1604" width="5.42578125" style="10" customWidth="1"/>
    <col min="1605" max="1619" width="0.85546875" style="10"/>
    <col min="1620" max="1620" width="2.85546875" style="10" customWidth="1"/>
    <col min="1621" max="1661" width="0.85546875" style="10"/>
    <col min="1662" max="1662" width="1.28515625" style="10" customWidth="1"/>
    <col min="1663" max="1850" width="0.85546875" style="10"/>
    <col min="1851" max="1851" width="4.140625" style="10" customWidth="1"/>
    <col min="1852" max="1859" width="0.85546875" style="10"/>
    <col min="1860" max="1860" width="5.42578125" style="10" customWidth="1"/>
    <col min="1861" max="1875" width="0.85546875" style="10"/>
    <col min="1876" max="1876" width="2.85546875" style="10" customWidth="1"/>
    <col min="1877" max="1917" width="0.85546875" style="10"/>
    <col min="1918" max="1918" width="1.28515625" style="10" customWidth="1"/>
    <col min="1919" max="2106" width="0.85546875" style="10"/>
    <col min="2107" max="2107" width="4.140625" style="10" customWidth="1"/>
    <col min="2108" max="2115" width="0.85546875" style="10"/>
    <col min="2116" max="2116" width="5.42578125" style="10" customWidth="1"/>
    <col min="2117" max="2131" width="0.85546875" style="10"/>
    <col min="2132" max="2132" width="2.85546875" style="10" customWidth="1"/>
    <col min="2133" max="2173" width="0.85546875" style="10"/>
    <col min="2174" max="2174" width="1.28515625" style="10" customWidth="1"/>
    <col min="2175" max="2362" width="0.85546875" style="10"/>
    <col min="2363" max="2363" width="4.140625" style="10" customWidth="1"/>
    <col min="2364" max="2371" width="0.85546875" style="10"/>
    <col min="2372" max="2372" width="5.42578125" style="10" customWidth="1"/>
    <col min="2373" max="2387" width="0.85546875" style="10"/>
    <col min="2388" max="2388" width="2.85546875" style="10" customWidth="1"/>
    <col min="2389" max="2429" width="0.85546875" style="10"/>
    <col min="2430" max="2430" width="1.28515625" style="10" customWidth="1"/>
    <col min="2431" max="2618" width="0.85546875" style="10"/>
    <col min="2619" max="2619" width="4.140625" style="10" customWidth="1"/>
    <col min="2620" max="2627" width="0.85546875" style="10"/>
    <col min="2628" max="2628" width="5.42578125" style="10" customWidth="1"/>
    <col min="2629" max="2643" width="0.85546875" style="10"/>
    <col min="2644" max="2644" width="2.85546875" style="10" customWidth="1"/>
    <col min="2645" max="2685" width="0.85546875" style="10"/>
    <col min="2686" max="2686" width="1.28515625" style="10" customWidth="1"/>
    <col min="2687" max="2874" width="0.85546875" style="10"/>
    <col min="2875" max="2875" width="4.140625" style="10" customWidth="1"/>
    <col min="2876" max="2883" width="0.85546875" style="10"/>
    <col min="2884" max="2884" width="5.42578125" style="10" customWidth="1"/>
    <col min="2885" max="2899" width="0.85546875" style="10"/>
    <col min="2900" max="2900" width="2.85546875" style="10" customWidth="1"/>
    <col min="2901" max="2941" width="0.85546875" style="10"/>
    <col min="2942" max="2942" width="1.28515625" style="10" customWidth="1"/>
    <col min="2943" max="3130" width="0.85546875" style="10"/>
    <col min="3131" max="3131" width="4.140625" style="10" customWidth="1"/>
    <col min="3132" max="3139" width="0.85546875" style="10"/>
    <col min="3140" max="3140" width="5.42578125" style="10" customWidth="1"/>
    <col min="3141" max="3155" width="0.85546875" style="10"/>
    <col min="3156" max="3156" width="2.85546875" style="10" customWidth="1"/>
    <col min="3157" max="3197" width="0.85546875" style="10"/>
    <col min="3198" max="3198" width="1.28515625" style="10" customWidth="1"/>
    <col min="3199" max="3386" width="0.85546875" style="10"/>
    <col min="3387" max="3387" width="4.140625" style="10" customWidth="1"/>
    <col min="3388" max="3395" width="0.85546875" style="10"/>
    <col min="3396" max="3396" width="5.42578125" style="10" customWidth="1"/>
    <col min="3397" max="3411" width="0.85546875" style="10"/>
    <col min="3412" max="3412" width="2.85546875" style="10" customWidth="1"/>
    <col min="3413" max="3453" width="0.85546875" style="10"/>
    <col min="3454" max="3454" width="1.28515625" style="10" customWidth="1"/>
    <col min="3455" max="3642" width="0.85546875" style="10"/>
    <col min="3643" max="3643" width="4.140625" style="10" customWidth="1"/>
    <col min="3644" max="3651" width="0.85546875" style="10"/>
    <col min="3652" max="3652" width="5.42578125" style="10" customWidth="1"/>
    <col min="3653" max="3667" width="0.85546875" style="10"/>
    <col min="3668" max="3668" width="2.85546875" style="10" customWidth="1"/>
    <col min="3669" max="3709" width="0.85546875" style="10"/>
    <col min="3710" max="3710" width="1.28515625" style="10" customWidth="1"/>
    <col min="3711" max="3898" width="0.85546875" style="10"/>
    <col min="3899" max="3899" width="4.140625" style="10" customWidth="1"/>
    <col min="3900" max="3907" width="0.85546875" style="10"/>
    <col min="3908" max="3908" width="5.42578125" style="10" customWidth="1"/>
    <col min="3909" max="3923" width="0.85546875" style="10"/>
    <col min="3924" max="3924" width="2.85546875" style="10" customWidth="1"/>
    <col min="3925" max="3965" width="0.85546875" style="10"/>
    <col min="3966" max="3966" width="1.28515625" style="10" customWidth="1"/>
    <col min="3967" max="4154" width="0.85546875" style="10"/>
    <col min="4155" max="4155" width="4.140625" style="10" customWidth="1"/>
    <col min="4156" max="4163" width="0.85546875" style="10"/>
    <col min="4164" max="4164" width="5.42578125" style="10" customWidth="1"/>
    <col min="4165" max="4179" width="0.85546875" style="10"/>
    <col min="4180" max="4180" width="2.85546875" style="10" customWidth="1"/>
    <col min="4181" max="4221" width="0.85546875" style="10"/>
    <col min="4222" max="4222" width="1.28515625" style="10" customWidth="1"/>
    <col min="4223" max="4410" width="0.85546875" style="10"/>
    <col min="4411" max="4411" width="4.140625" style="10" customWidth="1"/>
    <col min="4412" max="4419" width="0.85546875" style="10"/>
    <col min="4420" max="4420" width="5.42578125" style="10" customWidth="1"/>
    <col min="4421" max="4435" width="0.85546875" style="10"/>
    <col min="4436" max="4436" width="2.85546875" style="10" customWidth="1"/>
    <col min="4437" max="4477" width="0.85546875" style="10"/>
    <col min="4478" max="4478" width="1.28515625" style="10" customWidth="1"/>
    <col min="4479" max="4666" width="0.85546875" style="10"/>
    <col min="4667" max="4667" width="4.140625" style="10" customWidth="1"/>
    <col min="4668" max="4675" width="0.85546875" style="10"/>
    <col min="4676" max="4676" width="5.42578125" style="10" customWidth="1"/>
    <col min="4677" max="4691" width="0.85546875" style="10"/>
    <col min="4692" max="4692" width="2.85546875" style="10" customWidth="1"/>
    <col min="4693" max="4733" width="0.85546875" style="10"/>
    <col min="4734" max="4734" width="1.28515625" style="10" customWidth="1"/>
    <col min="4735" max="4922" width="0.85546875" style="10"/>
    <col min="4923" max="4923" width="4.140625" style="10" customWidth="1"/>
    <col min="4924" max="4931" width="0.85546875" style="10"/>
    <col min="4932" max="4932" width="5.42578125" style="10" customWidth="1"/>
    <col min="4933" max="4947" width="0.85546875" style="10"/>
    <col min="4948" max="4948" width="2.85546875" style="10" customWidth="1"/>
    <col min="4949" max="4989" width="0.85546875" style="10"/>
    <col min="4990" max="4990" width="1.28515625" style="10" customWidth="1"/>
    <col min="4991" max="5178" width="0.85546875" style="10"/>
    <col min="5179" max="5179" width="4.140625" style="10" customWidth="1"/>
    <col min="5180" max="5187" width="0.85546875" style="10"/>
    <col min="5188" max="5188" width="5.42578125" style="10" customWidth="1"/>
    <col min="5189" max="5203" width="0.85546875" style="10"/>
    <col min="5204" max="5204" width="2.85546875" style="10" customWidth="1"/>
    <col min="5205" max="5245" width="0.85546875" style="10"/>
    <col min="5246" max="5246" width="1.28515625" style="10" customWidth="1"/>
    <col min="5247" max="5434" width="0.85546875" style="10"/>
    <col min="5435" max="5435" width="4.140625" style="10" customWidth="1"/>
    <col min="5436" max="5443" width="0.85546875" style="10"/>
    <col min="5444" max="5444" width="5.42578125" style="10" customWidth="1"/>
    <col min="5445" max="5459" width="0.85546875" style="10"/>
    <col min="5460" max="5460" width="2.85546875" style="10" customWidth="1"/>
    <col min="5461" max="5501" width="0.85546875" style="10"/>
    <col min="5502" max="5502" width="1.28515625" style="10" customWidth="1"/>
    <col min="5503" max="5690" width="0.85546875" style="10"/>
    <col min="5691" max="5691" width="4.140625" style="10" customWidth="1"/>
    <col min="5692" max="5699" width="0.85546875" style="10"/>
    <col min="5700" max="5700" width="5.42578125" style="10" customWidth="1"/>
    <col min="5701" max="5715" width="0.85546875" style="10"/>
    <col min="5716" max="5716" width="2.85546875" style="10" customWidth="1"/>
    <col min="5717" max="5757" width="0.85546875" style="10"/>
    <col min="5758" max="5758" width="1.28515625" style="10" customWidth="1"/>
    <col min="5759" max="5946" width="0.85546875" style="10"/>
    <col min="5947" max="5947" width="4.140625" style="10" customWidth="1"/>
    <col min="5948" max="5955" width="0.85546875" style="10"/>
    <col min="5956" max="5956" width="5.42578125" style="10" customWidth="1"/>
    <col min="5957" max="5971" width="0.85546875" style="10"/>
    <col min="5972" max="5972" width="2.85546875" style="10" customWidth="1"/>
    <col min="5973" max="6013" width="0.85546875" style="10"/>
    <col min="6014" max="6014" width="1.28515625" style="10" customWidth="1"/>
    <col min="6015" max="6202" width="0.85546875" style="10"/>
    <col min="6203" max="6203" width="4.140625" style="10" customWidth="1"/>
    <col min="6204" max="6211" width="0.85546875" style="10"/>
    <col min="6212" max="6212" width="5.42578125" style="10" customWidth="1"/>
    <col min="6213" max="6227" width="0.85546875" style="10"/>
    <col min="6228" max="6228" width="2.85546875" style="10" customWidth="1"/>
    <col min="6229" max="6269" width="0.85546875" style="10"/>
    <col min="6270" max="6270" width="1.28515625" style="10" customWidth="1"/>
    <col min="6271" max="6458" width="0.85546875" style="10"/>
    <col min="6459" max="6459" width="4.140625" style="10" customWidth="1"/>
    <col min="6460" max="6467" width="0.85546875" style="10"/>
    <col min="6468" max="6468" width="5.42578125" style="10" customWidth="1"/>
    <col min="6469" max="6483" width="0.85546875" style="10"/>
    <col min="6484" max="6484" width="2.85546875" style="10" customWidth="1"/>
    <col min="6485" max="6525" width="0.85546875" style="10"/>
    <col min="6526" max="6526" width="1.28515625" style="10" customWidth="1"/>
    <col min="6527" max="6714" width="0.85546875" style="10"/>
    <col min="6715" max="6715" width="4.140625" style="10" customWidth="1"/>
    <col min="6716" max="6723" width="0.85546875" style="10"/>
    <col min="6724" max="6724" width="5.42578125" style="10" customWidth="1"/>
    <col min="6725" max="6739" width="0.85546875" style="10"/>
    <col min="6740" max="6740" width="2.85546875" style="10" customWidth="1"/>
    <col min="6741" max="6781" width="0.85546875" style="10"/>
    <col min="6782" max="6782" width="1.28515625" style="10" customWidth="1"/>
    <col min="6783" max="6970" width="0.85546875" style="10"/>
    <col min="6971" max="6971" width="4.140625" style="10" customWidth="1"/>
    <col min="6972" max="6979" width="0.85546875" style="10"/>
    <col min="6980" max="6980" width="5.42578125" style="10" customWidth="1"/>
    <col min="6981" max="6995" width="0.85546875" style="10"/>
    <col min="6996" max="6996" width="2.85546875" style="10" customWidth="1"/>
    <col min="6997" max="7037" width="0.85546875" style="10"/>
    <col min="7038" max="7038" width="1.28515625" style="10" customWidth="1"/>
    <col min="7039" max="7226" width="0.85546875" style="10"/>
    <col min="7227" max="7227" width="4.140625" style="10" customWidth="1"/>
    <col min="7228" max="7235" width="0.85546875" style="10"/>
    <col min="7236" max="7236" width="5.42578125" style="10" customWidth="1"/>
    <col min="7237" max="7251" width="0.85546875" style="10"/>
    <col min="7252" max="7252" width="2.85546875" style="10" customWidth="1"/>
    <col min="7253" max="7293" width="0.85546875" style="10"/>
    <col min="7294" max="7294" width="1.28515625" style="10" customWidth="1"/>
    <col min="7295" max="7482" width="0.85546875" style="10"/>
    <col min="7483" max="7483" width="4.140625" style="10" customWidth="1"/>
    <col min="7484" max="7491" width="0.85546875" style="10"/>
    <col min="7492" max="7492" width="5.42578125" style="10" customWidth="1"/>
    <col min="7493" max="7507" width="0.85546875" style="10"/>
    <col min="7508" max="7508" width="2.85546875" style="10" customWidth="1"/>
    <col min="7509" max="7549" width="0.85546875" style="10"/>
    <col min="7550" max="7550" width="1.28515625" style="10" customWidth="1"/>
    <col min="7551" max="7738" width="0.85546875" style="10"/>
    <col min="7739" max="7739" width="4.140625" style="10" customWidth="1"/>
    <col min="7740" max="7747" width="0.85546875" style="10"/>
    <col min="7748" max="7748" width="5.42578125" style="10" customWidth="1"/>
    <col min="7749" max="7763" width="0.85546875" style="10"/>
    <col min="7764" max="7764" width="2.85546875" style="10" customWidth="1"/>
    <col min="7765" max="7805" width="0.85546875" style="10"/>
    <col min="7806" max="7806" width="1.28515625" style="10" customWidth="1"/>
    <col min="7807" max="7994" width="0.85546875" style="10"/>
    <col min="7995" max="7995" width="4.140625" style="10" customWidth="1"/>
    <col min="7996" max="8003" width="0.85546875" style="10"/>
    <col min="8004" max="8004" width="5.42578125" style="10" customWidth="1"/>
    <col min="8005" max="8019" width="0.85546875" style="10"/>
    <col min="8020" max="8020" width="2.85546875" style="10" customWidth="1"/>
    <col min="8021" max="8061" width="0.85546875" style="10"/>
    <col min="8062" max="8062" width="1.28515625" style="10" customWidth="1"/>
    <col min="8063" max="8250" width="0.85546875" style="10"/>
    <col min="8251" max="8251" width="4.140625" style="10" customWidth="1"/>
    <col min="8252" max="8259" width="0.85546875" style="10"/>
    <col min="8260" max="8260" width="5.42578125" style="10" customWidth="1"/>
    <col min="8261" max="8275" width="0.85546875" style="10"/>
    <col min="8276" max="8276" width="2.85546875" style="10" customWidth="1"/>
    <col min="8277" max="8317" width="0.85546875" style="10"/>
    <col min="8318" max="8318" width="1.28515625" style="10" customWidth="1"/>
    <col min="8319" max="8506" width="0.85546875" style="10"/>
    <col min="8507" max="8507" width="4.140625" style="10" customWidth="1"/>
    <col min="8508" max="8515" width="0.85546875" style="10"/>
    <col min="8516" max="8516" width="5.42578125" style="10" customWidth="1"/>
    <col min="8517" max="8531" width="0.85546875" style="10"/>
    <col min="8532" max="8532" width="2.85546875" style="10" customWidth="1"/>
    <col min="8533" max="8573" width="0.85546875" style="10"/>
    <col min="8574" max="8574" width="1.28515625" style="10" customWidth="1"/>
    <col min="8575" max="8762" width="0.85546875" style="10"/>
    <col min="8763" max="8763" width="4.140625" style="10" customWidth="1"/>
    <col min="8764" max="8771" width="0.85546875" style="10"/>
    <col min="8772" max="8772" width="5.42578125" style="10" customWidth="1"/>
    <col min="8773" max="8787" width="0.85546875" style="10"/>
    <col min="8788" max="8788" width="2.85546875" style="10" customWidth="1"/>
    <col min="8789" max="8829" width="0.85546875" style="10"/>
    <col min="8830" max="8830" width="1.28515625" style="10" customWidth="1"/>
    <col min="8831" max="9018" width="0.85546875" style="10"/>
    <col min="9019" max="9019" width="4.140625" style="10" customWidth="1"/>
    <col min="9020" max="9027" width="0.85546875" style="10"/>
    <col min="9028" max="9028" width="5.42578125" style="10" customWidth="1"/>
    <col min="9029" max="9043" width="0.85546875" style="10"/>
    <col min="9044" max="9044" width="2.85546875" style="10" customWidth="1"/>
    <col min="9045" max="9085" width="0.85546875" style="10"/>
    <col min="9086" max="9086" width="1.28515625" style="10" customWidth="1"/>
    <col min="9087" max="9274" width="0.85546875" style="10"/>
    <col min="9275" max="9275" width="4.140625" style="10" customWidth="1"/>
    <col min="9276" max="9283" width="0.85546875" style="10"/>
    <col min="9284" max="9284" width="5.42578125" style="10" customWidth="1"/>
    <col min="9285" max="9299" width="0.85546875" style="10"/>
    <col min="9300" max="9300" width="2.85546875" style="10" customWidth="1"/>
    <col min="9301" max="9341" width="0.85546875" style="10"/>
    <col min="9342" max="9342" width="1.28515625" style="10" customWidth="1"/>
    <col min="9343" max="9530" width="0.85546875" style="10"/>
    <col min="9531" max="9531" width="4.140625" style="10" customWidth="1"/>
    <col min="9532" max="9539" width="0.85546875" style="10"/>
    <col min="9540" max="9540" width="5.42578125" style="10" customWidth="1"/>
    <col min="9541" max="9555" width="0.85546875" style="10"/>
    <col min="9556" max="9556" width="2.85546875" style="10" customWidth="1"/>
    <col min="9557" max="9597" width="0.85546875" style="10"/>
    <col min="9598" max="9598" width="1.28515625" style="10" customWidth="1"/>
    <col min="9599" max="9786" width="0.85546875" style="10"/>
    <col min="9787" max="9787" width="4.140625" style="10" customWidth="1"/>
    <col min="9788" max="9795" width="0.85546875" style="10"/>
    <col min="9796" max="9796" width="5.42578125" style="10" customWidth="1"/>
    <col min="9797" max="9811" width="0.85546875" style="10"/>
    <col min="9812" max="9812" width="2.85546875" style="10" customWidth="1"/>
    <col min="9813" max="9853" width="0.85546875" style="10"/>
    <col min="9854" max="9854" width="1.28515625" style="10" customWidth="1"/>
    <col min="9855" max="10042" width="0.85546875" style="10"/>
    <col min="10043" max="10043" width="4.140625" style="10" customWidth="1"/>
    <col min="10044" max="10051" width="0.85546875" style="10"/>
    <col min="10052" max="10052" width="5.42578125" style="10" customWidth="1"/>
    <col min="10053" max="10067" width="0.85546875" style="10"/>
    <col min="10068" max="10068" width="2.85546875" style="10" customWidth="1"/>
    <col min="10069" max="10109" width="0.85546875" style="10"/>
    <col min="10110" max="10110" width="1.28515625" style="10" customWidth="1"/>
    <col min="10111" max="10298" width="0.85546875" style="10"/>
    <col min="10299" max="10299" width="4.140625" style="10" customWidth="1"/>
    <col min="10300" max="10307" width="0.85546875" style="10"/>
    <col min="10308" max="10308" width="5.42578125" style="10" customWidth="1"/>
    <col min="10309" max="10323" width="0.85546875" style="10"/>
    <col min="10324" max="10324" width="2.85546875" style="10" customWidth="1"/>
    <col min="10325" max="10365" width="0.85546875" style="10"/>
    <col min="10366" max="10366" width="1.28515625" style="10" customWidth="1"/>
    <col min="10367" max="10554" width="0.85546875" style="10"/>
    <col min="10555" max="10555" width="4.140625" style="10" customWidth="1"/>
    <col min="10556" max="10563" width="0.85546875" style="10"/>
    <col min="10564" max="10564" width="5.42578125" style="10" customWidth="1"/>
    <col min="10565" max="10579" width="0.85546875" style="10"/>
    <col min="10580" max="10580" width="2.85546875" style="10" customWidth="1"/>
    <col min="10581" max="10621" width="0.85546875" style="10"/>
    <col min="10622" max="10622" width="1.28515625" style="10" customWidth="1"/>
    <col min="10623" max="10810" width="0.85546875" style="10"/>
    <col min="10811" max="10811" width="4.140625" style="10" customWidth="1"/>
    <col min="10812" max="10819" width="0.85546875" style="10"/>
    <col min="10820" max="10820" width="5.42578125" style="10" customWidth="1"/>
    <col min="10821" max="10835" width="0.85546875" style="10"/>
    <col min="10836" max="10836" width="2.85546875" style="10" customWidth="1"/>
    <col min="10837" max="10877" width="0.85546875" style="10"/>
    <col min="10878" max="10878" width="1.28515625" style="10" customWidth="1"/>
    <col min="10879" max="11066" width="0.85546875" style="10"/>
    <col min="11067" max="11067" width="4.140625" style="10" customWidth="1"/>
    <col min="11068" max="11075" width="0.85546875" style="10"/>
    <col min="11076" max="11076" width="5.42578125" style="10" customWidth="1"/>
    <col min="11077" max="11091" width="0.85546875" style="10"/>
    <col min="11092" max="11092" width="2.85546875" style="10" customWidth="1"/>
    <col min="11093" max="11133" width="0.85546875" style="10"/>
    <col min="11134" max="11134" width="1.28515625" style="10" customWidth="1"/>
    <col min="11135" max="11322" width="0.85546875" style="10"/>
    <col min="11323" max="11323" width="4.140625" style="10" customWidth="1"/>
    <col min="11324" max="11331" width="0.85546875" style="10"/>
    <col min="11332" max="11332" width="5.42578125" style="10" customWidth="1"/>
    <col min="11333" max="11347" width="0.85546875" style="10"/>
    <col min="11348" max="11348" width="2.85546875" style="10" customWidth="1"/>
    <col min="11349" max="11389" width="0.85546875" style="10"/>
    <col min="11390" max="11390" width="1.28515625" style="10" customWidth="1"/>
    <col min="11391" max="11578" width="0.85546875" style="10"/>
    <col min="11579" max="11579" width="4.140625" style="10" customWidth="1"/>
    <col min="11580" max="11587" width="0.85546875" style="10"/>
    <col min="11588" max="11588" width="5.42578125" style="10" customWidth="1"/>
    <col min="11589" max="11603" width="0.85546875" style="10"/>
    <col min="11604" max="11604" width="2.85546875" style="10" customWidth="1"/>
    <col min="11605" max="11645" width="0.85546875" style="10"/>
    <col min="11646" max="11646" width="1.28515625" style="10" customWidth="1"/>
    <col min="11647" max="11834" width="0.85546875" style="10"/>
    <col min="11835" max="11835" width="4.140625" style="10" customWidth="1"/>
    <col min="11836" max="11843" width="0.85546875" style="10"/>
    <col min="11844" max="11844" width="5.42578125" style="10" customWidth="1"/>
    <col min="11845" max="11859" width="0.85546875" style="10"/>
    <col min="11860" max="11860" width="2.85546875" style="10" customWidth="1"/>
    <col min="11861" max="11901" width="0.85546875" style="10"/>
    <col min="11902" max="11902" width="1.28515625" style="10" customWidth="1"/>
    <col min="11903" max="12090" width="0.85546875" style="10"/>
    <col min="12091" max="12091" width="4.140625" style="10" customWidth="1"/>
    <col min="12092" max="12099" width="0.85546875" style="10"/>
    <col min="12100" max="12100" width="5.42578125" style="10" customWidth="1"/>
    <col min="12101" max="12115" width="0.85546875" style="10"/>
    <col min="12116" max="12116" width="2.85546875" style="10" customWidth="1"/>
    <col min="12117" max="12157" width="0.85546875" style="10"/>
    <col min="12158" max="12158" width="1.28515625" style="10" customWidth="1"/>
    <col min="12159" max="12346" width="0.85546875" style="10"/>
    <col min="12347" max="12347" width="4.140625" style="10" customWidth="1"/>
    <col min="12348" max="12355" width="0.85546875" style="10"/>
    <col min="12356" max="12356" width="5.42578125" style="10" customWidth="1"/>
    <col min="12357" max="12371" width="0.85546875" style="10"/>
    <col min="12372" max="12372" width="2.85546875" style="10" customWidth="1"/>
    <col min="12373" max="12413" width="0.85546875" style="10"/>
    <col min="12414" max="12414" width="1.28515625" style="10" customWidth="1"/>
    <col min="12415" max="12602" width="0.85546875" style="10"/>
    <col min="12603" max="12603" width="4.140625" style="10" customWidth="1"/>
    <col min="12604" max="12611" width="0.85546875" style="10"/>
    <col min="12612" max="12612" width="5.42578125" style="10" customWidth="1"/>
    <col min="12613" max="12627" width="0.85546875" style="10"/>
    <col min="12628" max="12628" width="2.85546875" style="10" customWidth="1"/>
    <col min="12629" max="12669" width="0.85546875" style="10"/>
    <col min="12670" max="12670" width="1.28515625" style="10" customWidth="1"/>
    <col min="12671" max="12858" width="0.85546875" style="10"/>
    <col min="12859" max="12859" width="4.140625" style="10" customWidth="1"/>
    <col min="12860" max="12867" width="0.85546875" style="10"/>
    <col min="12868" max="12868" width="5.42578125" style="10" customWidth="1"/>
    <col min="12869" max="12883" width="0.85546875" style="10"/>
    <col min="12884" max="12884" width="2.85546875" style="10" customWidth="1"/>
    <col min="12885" max="12925" width="0.85546875" style="10"/>
    <col min="12926" max="12926" width="1.28515625" style="10" customWidth="1"/>
    <col min="12927" max="13114" width="0.85546875" style="10"/>
    <col min="13115" max="13115" width="4.140625" style="10" customWidth="1"/>
    <col min="13116" max="13123" width="0.85546875" style="10"/>
    <col min="13124" max="13124" width="5.42578125" style="10" customWidth="1"/>
    <col min="13125" max="13139" width="0.85546875" style="10"/>
    <col min="13140" max="13140" width="2.85546875" style="10" customWidth="1"/>
    <col min="13141" max="13181" width="0.85546875" style="10"/>
    <col min="13182" max="13182" width="1.28515625" style="10" customWidth="1"/>
    <col min="13183" max="13370" width="0.85546875" style="10"/>
    <col min="13371" max="13371" width="4.140625" style="10" customWidth="1"/>
    <col min="13372" max="13379" width="0.85546875" style="10"/>
    <col min="13380" max="13380" width="5.42578125" style="10" customWidth="1"/>
    <col min="13381" max="13395" width="0.85546875" style="10"/>
    <col min="13396" max="13396" width="2.85546875" style="10" customWidth="1"/>
    <col min="13397" max="13437" width="0.85546875" style="10"/>
    <col min="13438" max="13438" width="1.28515625" style="10" customWidth="1"/>
    <col min="13439" max="13626" width="0.85546875" style="10"/>
    <col min="13627" max="13627" width="4.140625" style="10" customWidth="1"/>
    <col min="13628" max="13635" width="0.85546875" style="10"/>
    <col min="13636" max="13636" width="5.42578125" style="10" customWidth="1"/>
    <col min="13637" max="13651" width="0.85546875" style="10"/>
    <col min="13652" max="13652" width="2.85546875" style="10" customWidth="1"/>
    <col min="13653" max="13693" width="0.85546875" style="10"/>
    <col min="13694" max="13694" width="1.28515625" style="10" customWidth="1"/>
    <col min="13695" max="13882" width="0.85546875" style="10"/>
    <col min="13883" max="13883" width="4.140625" style="10" customWidth="1"/>
    <col min="13884" max="13891" width="0.85546875" style="10"/>
    <col min="13892" max="13892" width="5.42578125" style="10" customWidth="1"/>
    <col min="13893" max="13907" width="0.85546875" style="10"/>
    <col min="13908" max="13908" width="2.85546875" style="10" customWidth="1"/>
    <col min="13909" max="13949" width="0.85546875" style="10"/>
    <col min="13950" max="13950" width="1.28515625" style="10" customWidth="1"/>
    <col min="13951" max="14138" width="0.85546875" style="10"/>
    <col min="14139" max="14139" width="4.140625" style="10" customWidth="1"/>
    <col min="14140" max="14147" width="0.85546875" style="10"/>
    <col min="14148" max="14148" width="5.42578125" style="10" customWidth="1"/>
    <col min="14149" max="14163" width="0.85546875" style="10"/>
    <col min="14164" max="14164" width="2.85546875" style="10" customWidth="1"/>
    <col min="14165" max="14205" width="0.85546875" style="10"/>
    <col min="14206" max="14206" width="1.28515625" style="10" customWidth="1"/>
    <col min="14207" max="14394" width="0.85546875" style="10"/>
    <col min="14395" max="14395" width="4.140625" style="10" customWidth="1"/>
    <col min="14396" max="14403" width="0.85546875" style="10"/>
    <col min="14404" max="14404" width="5.42578125" style="10" customWidth="1"/>
    <col min="14405" max="14419" width="0.85546875" style="10"/>
    <col min="14420" max="14420" width="2.85546875" style="10" customWidth="1"/>
    <col min="14421" max="14461" width="0.85546875" style="10"/>
    <col min="14462" max="14462" width="1.28515625" style="10" customWidth="1"/>
    <col min="14463" max="14650" width="0.85546875" style="10"/>
    <col min="14651" max="14651" width="4.140625" style="10" customWidth="1"/>
    <col min="14652" max="14659" width="0.85546875" style="10"/>
    <col min="14660" max="14660" width="5.42578125" style="10" customWidth="1"/>
    <col min="14661" max="14675" width="0.85546875" style="10"/>
    <col min="14676" max="14676" width="2.85546875" style="10" customWidth="1"/>
    <col min="14677" max="14717" width="0.85546875" style="10"/>
    <col min="14718" max="14718" width="1.28515625" style="10" customWidth="1"/>
    <col min="14719" max="14906" width="0.85546875" style="10"/>
    <col min="14907" max="14907" width="4.140625" style="10" customWidth="1"/>
    <col min="14908" max="14915" width="0.85546875" style="10"/>
    <col min="14916" max="14916" width="5.42578125" style="10" customWidth="1"/>
    <col min="14917" max="14931" width="0.85546875" style="10"/>
    <col min="14932" max="14932" width="2.85546875" style="10" customWidth="1"/>
    <col min="14933" max="14973" width="0.85546875" style="10"/>
    <col min="14974" max="14974" width="1.28515625" style="10" customWidth="1"/>
    <col min="14975" max="15162" width="0.85546875" style="10"/>
    <col min="15163" max="15163" width="4.140625" style="10" customWidth="1"/>
    <col min="15164" max="15171" width="0.85546875" style="10"/>
    <col min="15172" max="15172" width="5.42578125" style="10" customWidth="1"/>
    <col min="15173" max="15187" width="0.85546875" style="10"/>
    <col min="15188" max="15188" width="2.85546875" style="10" customWidth="1"/>
    <col min="15189" max="15229" width="0.85546875" style="10"/>
    <col min="15230" max="15230" width="1.28515625" style="10" customWidth="1"/>
    <col min="15231" max="15418" width="0.85546875" style="10"/>
    <col min="15419" max="15419" width="4.140625" style="10" customWidth="1"/>
    <col min="15420" max="15427" width="0.85546875" style="10"/>
    <col min="15428" max="15428" width="5.42578125" style="10" customWidth="1"/>
    <col min="15429" max="15443" width="0.85546875" style="10"/>
    <col min="15444" max="15444" width="2.85546875" style="10" customWidth="1"/>
    <col min="15445" max="15485" width="0.85546875" style="10"/>
    <col min="15486" max="15486" width="1.28515625" style="10" customWidth="1"/>
    <col min="15487" max="15674" width="0.85546875" style="10"/>
    <col min="15675" max="15675" width="4.140625" style="10" customWidth="1"/>
    <col min="15676" max="15683" width="0.85546875" style="10"/>
    <col min="15684" max="15684" width="5.42578125" style="10" customWidth="1"/>
    <col min="15685" max="15699" width="0.85546875" style="10"/>
    <col min="15700" max="15700" width="2.85546875" style="10" customWidth="1"/>
    <col min="15701" max="15741" width="0.85546875" style="10"/>
    <col min="15742" max="15742" width="1.28515625" style="10" customWidth="1"/>
    <col min="15743" max="15930" width="0.85546875" style="10"/>
    <col min="15931" max="15931" width="4.140625" style="10" customWidth="1"/>
    <col min="15932" max="15939" width="0.85546875" style="10"/>
    <col min="15940" max="15940" width="5.42578125" style="10" customWidth="1"/>
    <col min="15941" max="15955" width="0.85546875" style="10"/>
    <col min="15956" max="15956" width="2.85546875" style="10" customWidth="1"/>
    <col min="15957" max="15997" width="0.85546875" style="10"/>
    <col min="15998" max="15998" width="1.28515625" style="10" customWidth="1"/>
    <col min="15999" max="16186" width="0.85546875" style="10"/>
    <col min="16187" max="16187" width="4.140625" style="10" customWidth="1"/>
    <col min="16188" max="16195" width="0.85546875" style="10"/>
    <col min="16196" max="16196" width="5.42578125" style="10" customWidth="1"/>
    <col min="16197" max="16211" width="0.85546875" style="10"/>
    <col min="16212" max="16212" width="2.85546875" style="10" customWidth="1"/>
    <col min="16213" max="16253" width="0.85546875" style="10"/>
    <col min="16254" max="16254" width="1.28515625" style="10" customWidth="1"/>
    <col min="16255" max="16384" width="0.85546875" style="10"/>
  </cols>
  <sheetData>
    <row r="1" spans="1:126" s="7" customFormat="1" ht="71.25" customHeight="1" x14ac:dyDescent="0.25">
      <c r="A1" s="318" t="s">
        <v>62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</row>
    <row r="2" spans="1:126" s="7" customFormat="1" ht="12.75" customHeight="1" x14ac:dyDescent="0.25"/>
    <row r="3" spans="1:126" s="8" customFormat="1" ht="14.25" customHeight="1" x14ac:dyDescent="0.2">
      <c r="A3" s="200" t="s">
        <v>10</v>
      </c>
      <c r="B3" s="219"/>
      <c r="C3" s="219"/>
      <c r="D3" s="219"/>
      <c r="E3" s="219"/>
      <c r="F3" s="294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94"/>
      <c r="AK3" s="200" t="s">
        <v>63</v>
      </c>
      <c r="AL3" s="219"/>
      <c r="AM3" s="219"/>
      <c r="AN3" s="219"/>
      <c r="AO3" s="219"/>
      <c r="AP3" s="219"/>
      <c r="AQ3" s="219"/>
      <c r="AR3" s="219"/>
      <c r="AS3" s="219"/>
      <c r="AT3" s="294"/>
      <c r="AU3" s="200" t="s">
        <v>64</v>
      </c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00" t="s">
        <v>65</v>
      </c>
      <c r="BI3" s="219"/>
      <c r="BJ3" s="219"/>
      <c r="BK3" s="219"/>
      <c r="BL3" s="219"/>
      <c r="BM3" s="219"/>
      <c r="BN3" s="219"/>
      <c r="BO3" s="219"/>
      <c r="BP3" s="219"/>
      <c r="BQ3" s="294"/>
      <c r="BR3" s="251" t="s">
        <v>43</v>
      </c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300"/>
    </row>
    <row r="4" spans="1:126" s="8" customFormat="1" ht="11.25" x14ac:dyDescent="0.2">
      <c r="A4" s="295"/>
      <c r="B4" s="296"/>
      <c r="C4" s="296"/>
      <c r="D4" s="296"/>
      <c r="E4" s="296"/>
      <c r="F4" s="297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7"/>
      <c r="AK4" s="295"/>
      <c r="AL4" s="296"/>
      <c r="AM4" s="296"/>
      <c r="AN4" s="296"/>
      <c r="AO4" s="296"/>
      <c r="AP4" s="296"/>
      <c r="AQ4" s="296"/>
      <c r="AR4" s="296"/>
      <c r="AS4" s="296"/>
      <c r="AT4" s="297"/>
      <c r="AU4" s="295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5"/>
      <c r="BI4" s="296"/>
      <c r="BJ4" s="296"/>
      <c r="BK4" s="296"/>
      <c r="BL4" s="296"/>
      <c r="BM4" s="296"/>
      <c r="BN4" s="296"/>
      <c r="BO4" s="296"/>
      <c r="BP4" s="296"/>
      <c r="BQ4" s="297"/>
      <c r="BR4" s="301" t="s">
        <v>66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3"/>
      <c r="CG4" s="301" t="s">
        <v>45</v>
      </c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3"/>
      <c r="CX4" s="319" t="s">
        <v>46</v>
      </c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20"/>
    </row>
    <row r="5" spans="1:126" s="8" customFormat="1" ht="30" customHeight="1" x14ac:dyDescent="0.2">
      <c r="A5" s="220"/>
      <c r="B5" s="221"/>
      <c r="C5" s="221"/>
      <c r="D5" s="221"/>
      <c r="E5" s="221"/>
      <c r="F5" s="298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98"/>
      <c r="AK5" s="220"/>
      <c r="AL5" s="221"/>
      <c r="AM5" s="221"/>
      <c r="AN5" s="221"/>
      <c r="AO5" s="221"/>
      <c r="AP5" s="221"/>
      <c r="AQ5" s="221"/>
      <c r="AR5" s="221"/>
      <c r="AS5" s="221"/>
      <c r="AT5" s="298"/>
      <c r="AU5" s="220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0"/>
      <c r="BI5" s="221"/>
      <c r="BJ5" s="221"/>
      <c r="BK5" s="221"/>
      <c r="BL5" s="221"/>
      <c r="BM5" s="221"/>
      <c r="BN5" s="221"/>
      <c r="BO5" s="221"/>
      <c r="BP5" s="221"/>
      <c r="BQ5" s="298"/>
      <c r="BR5" s="304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6"/>
      <c r="CG5" s="304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5"/>
      <c r="CT5" s="305"/>
      <c r="CU5" s="305"/>
      <c r="CV5" s="305"/>
      <c r="CW5" s="306"/>
      <c r="CX5" s="251" t="s">
        <v>50</v>
      </c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3"/>
      <c r="DK5" s="251" t="s">
        <v>67</v>
      </c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3"/>
    </row>
    <row r="6" spans="1:126" s="9" customFormat="1" ht="12.75" x14ac:dyDescent="0.25">
      <c r="A6" s="312">
        <v>1</v>
      </c>
      <c r="B6" s="313"/>
      <c r="C6" s="313"/>
      <c r="D6" s="313"/>
      <c r="E6" s="313"/>
      <c r="F6" s="314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4"/>
      <c r="AK6" s="312">
        <v>3</v>
      </c>
      <c r="AL6" s="313"/>
      <c r="AM6" s="313"/>
      <c r="AN6" s="313"/>
      <c r="AO6" s="313"/>
      <c r="AP6" s="313"/>
      <c r="AQ6" s="313"/>
      <c r="AR6" s="313"/>
      <c r="AS6" s="313"/>
      <c r="AT6" s="314"/>
      <c r="AU6" s="312">
        <v>4</v>
      </c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2" t="s">
        <v>255</v>
      </c>
      <c r="BI6" s="313"/>
      <c r="BJ6" s="313"/>
      <c r="BK6" s="313"/>
      <c r="BL6" s="313"/>
      <c r="BM6" s="313"/>
      <c r="BN6" s="313"/>
      <c r="BO6" s="313"/>
      <c r="BP6" s="313"/>
      <c r="BQ6" s="314"/>
      <c r="BR6" s="312">
        <v>6</v>
      </c>
      <c r="BS6" s="313"/>
      <c r="BT6" s="313"/>
      <c r="BU6" s="313"/>
      <c r="BV6" s="313"/>
      <c r="BW6" s="313"/>
      <c r="BX6" s="313"/>
      <c r="BY6" s="313"/>
      <c r="BZ6" s="313"/>
      <c r="CA6" s="313"/>
      <c r="CB6" s="313"/>
      <c r="CC6" s="313"/>
      <c r="CD6" s="313"/>
      <c r="CE6" s="313"/>
      <c r="CF6" s="314"/>
      <c r="CG6" s="312">
        <v>7</v>
      </c>
      <c r="CH6" s="313"/>
      <c r="CI6" s="313"/>
      <c r="CJ6" s="313"/>
      <c r="CK6" s="313"/>
      <c r="CL6" s="313"/>
      <c r="CM6" s="313"/>
      <c r="CN6" s="313"/>
      <c r="CO6" s="313"/>
      <c r="CP6" s="313"/>
      <c r="CQ6" s="313"/>
      <c r="CR6" s="313"/>
      <c r="CS6" s="313"/>
      <c r="CT6" s="313"/>
      <c r="CU6" s="313"/>
      <c r="CV6" s="313"/>
      <c r="CW6" s="314"/>
      <c r="CX6" s="312">
        <v>8</v>
      </c>
      <c r="CY6" s="313"/>
      <c r="CZ6" s="313"/>
      <c r="DA6" s="313"/>
      <c r="DB6" s="313"/>
      <c r="DC6" s="313"/>
      <c r="DD6" s="313"/>
      <c r="DE6" s="313"/>
      <c r="DF6" s="313"/>
      <c r="DG6" s="313"/>
      <c r="DH6" s="313"/>
      <c r="DI6" s="313"/>
      <c r="DJ6" s="314"/>
      <c r="DK6" s="312">
        <v>9</v>
      </c>
      <c r="DL6" s="313"/>
      <c r="DM6" s="313"/>
      <c r="DN6" s="313"/>
      <c r="DO6" s="313"/>
      <c r="DP6" s="313"/>
      <c r="DQ6" s="313"/>
      <c r="DR6" s="313"/>
      <c r="DS6" s="313"/>
      <c r="DT6" s="313"/>
      <c r="DU6" s="313"/>
      <c r="DV6" s="314"/>
    </row>
    <row r="7" spans="1:126" s="6" customFormat="1" ht="12.75" x14ac:dyDescent="0.25">
      <c r="A7" s="280" t="s">
        <v>2</v>
      </c>
      <c r="B7" s="281"/>
      <c r="C7" s="281"/>
      <c r="D7" s="281"/>
      <c r="E7" s="281"/>
      <c r="F7" s="282"/>
      <c r="G7" s="307" t="s">
        <v>68</v>
      </c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8"/>
      <c r="AK7" s="315" t="s">
        <v>53</v>
      </c>
      <c r="AL7" s="316"/>
      <c r="AM7" s="316"/>
      <c r="AN7" s="316"/>
      <c r="AO7" s="316"/>
      <c r="AP7" s="316"/>
      <c r="AQ7" s="316"/>
      <c r="AR7" s="316"/>
      <c r="AS7" s="316"/>
      <c r="AT7" s="317"/>
      <c r="AU7" s="271" t="s">
        <v>53</v>
      </c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62">
        <f>BH8+BH9+BH10+BH11</f>
        <v>22882370.880000003</v>
      </c>
      <c r="BI7" s="263"/>
      <c r="BJ7" s="263"/>
      <c r="BK7" s="263"/>
      <c r="BL7" s="263"/>
      <c r="BM7" s="263"/>
      <c r="BN7" s="263"/>
      <c r="BO7" s="263"/>
      <c r="BP7" s="263"/>
      <c r="BQ7" s="264"/>
      <c r="BR7" s="262">
        <f>BR8+BR9+BR10+BR11</f>
        <v>22731370.880000003</v>
      </c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4"/>
      <c r="CG7" s="262">
        <f>CG8</f>
        <v>0</v>
      </c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4"/>
      <c r="CX7" s="262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4"/>
      <c r="DK7" s="265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7"/>
    </row>
    <row r="8" spans="1:126" s="6" customFormat="1" ht="15.75" customHeight="1" x14ac:dyDescent="0.25">
      <c r="A8" s="280" t="s">
        <v>13</v>
      </c>
      <c r="B8" s="281"/>
      <c r="C8" s="281"/>
      <c r="D8" s="281"/>
      <c r="E8" s="281"/>
      <c r="F8" s="282"/>
      <c r="G8" s="307" t="s">
        <v>196</v>
      </c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8"/>
      <c r="AK8" s="309">
        <v>0.22</v>
      </c>
      <c r="AL8" s="310"/>
      <c r="AM8" s="310"/>
      <c r="AN8" s="310"/>
      <c r="AO8" s="310"/>
      <c r="AP8" s="310"/>
      <c r="AQ8" s="310"/>
      <c r="AR8" s="310"/>
      <c r="AS8" s="310"/>
      <c r="AT8" s="311"/>
      <c r="AU8" s="262">
        <v>75769440</v>
      </c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2">
        <f>AU8*AK8</f>
        <v>16669276.800000001</v>
      </c>
      <c r="BI8" s="263"/>
      <c r="BJ8" s="263"/>
      <c r="BK8" s="263"/>
      <c r="BL8" s="263"/>
      <c r="BM8" s="263"/>
      <c r="BN8" s="263"/>
      <c r="BO8" s="263"/>
      <c r="BP8" s="263"/>
      <c r="BQ8" s="264"/>
      <c r="BR8" s="262">
        <f>BH8-CX8</f>
        <v>16559276.800000001</v>
      </c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4"/>
      <c r="CG8" s="262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4"/>
      <c r="CX8" s="262">
        <f>500000*22%</f>
        <v>110000</v>
      </c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4"/>
      <c r="DK8" s="265"/>
      <c r="DL8" s="266"/>
      <c r="DM8" s="266"/>
      <c r="DN8" s="266"/>
      <c r="DO8" s="266"/>
      <c r="DP8" s="266"/>
      <c r="DQ8" s="266"/>
      <c r="DR8" s="266"/>
      <c r="DS8" s="266"/>
      <c r="DT8" s="266"/>
      <c r="DU8" s="266"/>
      <c r="DV8" s="267"/>
    </row>
    <row r="9" spans="1:126" s="6" customFormat="1" ht="12.75" x14ac:dyDescent="0.25">
      <c r="A9" s="280" t="s">
        <v>12</v>
      </c>
      <c r="B9" s="281"/>
      <c r="C9" s="281"/>
      <c r="D9" s="281"/>
      <c r="E9" s="281"/>
      <c r="F9" s="282"/>
      <c r="G9" s="307" t="s">
        <v>267</v>
      </c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8"/>
      <c r="AK9" s="309">
        <v>2.9000000000000001E-2</v>
      </c>
      <c r="AL9" s="310"/>
      <c r="AM9" s="310"/>
      <c r="AN9" s="310"/>
      <c r="AO9" s="310"/>
      <c r="AP9" s="310"/>
      <c r="AQ9" s="310"/>
      <c r="AR9" s="310"/>
      <c r="AS9" s="310"/>
      <c r="AT9" s="311"/>
      <c r="AU9" s="262">
        <v>75769440</v>
      </c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2">
        <f>AU9*AK9</f>
        <v>2197313.7600000002</v>
      </c>
      <c r="BI9" s="263"/>
      <c r="BJ9" s="263"/>
      <c r="BK9" s="263"/>
      <c r="BL9" s="263"/>
      <c r="BM9" s="263"/>
      <c r="BN9" s="263"/>
      <c r="BO9" s="263"/>
      <c r="BP9" s="263"/>
      <c r="BQ9" s="264"/>
      <c r="BR9" s="262">
        <f>BH9-CX9</f>
        <v>2182813.7600000002</v>
      </c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4"/>
      <c r="CG9" s="262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4"/>
      <c r="CX9" s="262">
        <f>500000*2.9%</f>
        <v>14499.999999999998</v>
      </c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4"/>
      <c r="DK9" s="265"/>
      <c r="DL9" s="266"/>
      <c r="DM9" s="266"/>
      <c r="DN9" s="266"/>
      <c r="DO9" s="266"/>
      <c r="DP9" s="266"/>
      <c r="DQ9" s="266"/>
      <c r="DR9" s="266"/>
      <c r="DS9" s="266"/>
      <c r="DT9" s="266"/>
      <c r="DU9" s="266"/>
      <c r="DV9" s="267"/>
    </row>
    <row r="10" spans="1:126" s="6" customFormat="1" ht="12.75" x14ac:dyDescent="0.25">
      <c r="A10" s="280" t="s">
        <v>56</v>
      </c>
      <c r="B10" s="281"/>
      <c r="C10" s="281"/>
      <c r="D10" s="281"/>
      <c r="E10" s="281"/>
      <c r="F10" s="282"/>
      <c r="G10" s="307" t="s">
        <v>197</v>
      </c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8"/>
      <c r="AK10" s="309">
        <v>2E-3</v>
      </c>
      <c r="AL10" s="310"/>
      <c r="AM10" s="310"/>
      <c r="AN10" s="310"/>
      <c r="AO10" s="310"/>
      <c r="AP10" s="310"/>
      <c r="AQ10" s="310"/>
      <c r="AR10" s="310"/>
      <c r="AS10" s="310"/>
      <c r="AT10" s="311"/>
      <c r="AU10" s="262">
        <v>75769440</v>
      </c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2">
        <f>AU10*AK10</f>
        <v>151538.88</v>
      </c>
      <c r="BI10" s="263"/>
      <c r="BJ10" s="263"/>
      <c r="BK10" s="263"/>
      <c r="BL10" s="263"/>
      <c r="BM10" s="263"/>
      <c r="BN10" s="263"/>
      <c r="BO10" s="263"/>
      <c r="BP10" s="263"/>
      <c r="BQ10" s="264"/>
      <c r="BR10" s="262">
        <f>BH10-CX10</f>
        <v>150538.88</v>
      </c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4"/>
      <c r="CG10" s="262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4"/>
      <c r="CX10" s="262">
        <f>500000*0.2%</f>
        <v>1000</v>
      </c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4"/>
      <c r="DK10" s="265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7"/>
    </row>
    <row r="11" spans="1:126" s="6" customFormat="1" ht="12.75" x14ac:dyDescent="0.25">
      <c r="A11" s="280" t="s">
        <v>190</v>
      </c>
      <c r="B11" s="281"/>
      <c r="C11" s="281"/>
      <c r="D11" s="281"/>
      <c r="E11" s="281"/>
      <c r="F11" s="282"/>
      <c r="G11" s="307" t="s">
        <v>198</v>
      </c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8"/>
      <c r="AK11" s="309">
        <v>5.0999999999999997E-2</v>
      </c>
      <c r="AL11" s="310"/>
      <c r="AM11" s="310"/>
      <c r="AN11" s="310"/>
      <c r="AO11" s="310"/>
      <c r="AP11" s="310"/>
      <c r="AQ11" s="310"/>
      <c r="AR11" s="310"/>
      <c r="AS11" s="310"/>
      <c r="AT11" s="311"/>
      <c r="AU11" s="262">
        <v>75769440</v>
      </c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2">
        <f>AU11*AK11</f>
        <v>3864241.44</v>
      </c>
      <c r="BI11" s="263"/>
      <c r="BJ11" s="263"/>
      <c r="BK11" s="263"/>
      <c r="BL11" s="263"/>
      <c r="BM11" s="263"/>
      <c r="BN11" s="263"/>
      <c r="BO11" s="263"/>
      <c r="BP11" s="263"/>
      <c r="BQ11" s="264"/>
      <c r="BR11" s="262">
        <f>BH11-CX11</f>
        <v>3838741.44</v>
      </c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4"/>
      <c r="CG11" s="262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4"/>
      <c r="CX11" s="262">
        <f>500000*5.1%</f>
        <v>25500</v>
      </c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4"/>
      <c r="DK11" s="265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7"/>
    </row>
    <row r="12" spans="1:126" s="6" customFormat="1" ht="13.15" customHeight="1" x14ac:dyDescent="0.25">
      <c r="A12" s="280"/>
      <c r="B12" s="281"/>
      <c r="C12" s="281"/>
      <c r="D12" s="281"/>
      <c r="E12" s="281"/>
      <c r="F12" s="282"/>
      <c r="G12" s="321" t="s">
        <v>195</v>
      </c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3"/>
      <c r="BH12" s="277">
        <f>SUM(BH8:BP11)</f>
        <v>22882370.880000003</v>
      </c>
      <c r="BI12" s="278"/>
      <c r="BJ12" s="278"/>
      <c r="BK12" s="278"/>
      <c r="BL12" s="278"/>
      <c r="BM12" s="278"/>
      <c r="BN12" s="278"/>
      <c r="BO12" s="278"/>
      <c r="BP12" s="278"/>
      <c r="BQ12" s="279"/>
      <c r="BR12" s="277">
        <f>SUM(BR8:CF11)</f>
        <v>22731370.880000003</v>
      </c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9"/>
      <c r="CG12" s="277">
        <f>SUM(CG7:CW10)</f>
        <v>0</v>
      </c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9"/>
      <c r="CX12" s="277">
        <f>SUM(CX8:DJ11)</f>
        <v>151000</v>
      </c>
      <c r="CY12" s="278"/>
      <c r="CZ12" s="278"/>
      <c r="DA12" s="278"/>
      <c r="DB12" s="278"/>
      <c r="DC12" s="278"/>
      <c r="DD12" s="278"/>
      <c r="DE12" s="278"/>
      <c r="DF12" s="278"/>
      <c r="DG12" s="278"/>
      <c r="DH12" s="278"/>
      <c r="DI12" s="278"/>
      <c r="DJ12" s="279"/>
      <c r="DK12" s="265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7"/>
    </row>
    <row r="13" spans="1:126" x14ac:dyDescent="0.25">
      <c r="BP13" s="23"/>
    </row>
  </sheetData>
  <mergeCells count="73">
    <mergeCell ref="BR11:CF11"/>
    <mergeCell ref="CG11:CW11"/>
    <mergeCell ref="CX11:DJ11"/>
    <mergeCell ref="DK11:DV11"/>
    <mergeCell ref="A11:F11"/>
    <mergeCell ref="G11:AJ11"/>
    <mergeCell ref="AK11:AT11"/>
    <mergeCell ref="AU11:BG11"/>
    <mergeCell ref="BH11:BQ11"/>
    <mergeCell ref="BR12:CF12"/>
    <mergeCell ref="CG12:CW12"/>
    <mergeCell ref="CX12:DJ12"/>
    <mergeCell ref="DK12:DV12"/>
    <mergeCell ref="G12:BG12"/>
    <mergeCell ref="A12:F12"/>
    <mergeCell ref="BH12:BQ12"/>
    <mergeCell ref="A1:DV1"/>
    <mergeCell ref="A3:F5"/>
    <mergeCell ref="G3:AJ5"/>
    <mergeCell ref="AK3:AT5"/>
    <mergeCell ref="AU3:BG5"/>
    <mergeCell ref="BH3:BQ5"/>
    <mergeCell ref="BR3:DV3"/>
    <mergeCell ref="BR4:CF5"/>
    <mergeCell ref="CG4:CW5"/>
    <mergeCell ref="CX4:DV4"/>
    <mergeCell ref="CX5:DJ5"/>
    <mergeCell ref="DK5:DV5"/>
    <mergeCell ref="A6:F6"/>
    <mergeCell ref="G6:AJ6"/>
    <mergeCell ref="CX6:DJ6"/>
    <mergeCell ref="DK6:DV6"/>
    <mergeCell ref="A7:F7"/>
    <mergeCell ref="G7:AJ7"/>
    <mergeCell ref="AK7:AT7"/>
    <mergeCell ref="AU7:BG7"/>
    <mergeCell ref="BH7:BQ7"/>
    <mergeCell ref="BR7:CF7"/>
    <mergeCell ref="CG7:CW7"/>
    <mergeCell ref="CX7:DJ7"/>
    <mergeCell ref="DK7:DV7"/>
    <mergeCell ref="AK6:AT6"/>
    <mergeCell ref="AU6:BG6"/>
    <mergeCell ref="BH6:BQ6"/>
    <mergeCell ref="BR6:CF6"/>
    <mergeCell ref="CG6:CW6"/>
    <mergeCell ref="CG8:CW8"/>
    <mergeCell ref="CX8:DJ8"/>
    <mergeCell ref="DK8:DV8"/>
    <mergeCell ref="A9:F9"/>
    <mergeCell ref="G9:AJ9"/>
    <mergeCell ref="AK9:AT9"/>
    <mergeCell ref="AU9:BG9"/>
    <mergeCell ref="BH9:BQ9"/>
    <mergeCell ref="BR9:CF9"/>
    <mergeCell ref="CG9:CW9"/>
    <mergeCell ref="A8:F8"/>
    <mergeCell ref="G8:AJ8"/>
    <mergeCell ref="AK8:AT8"/>
    <mergeCell ref="AU8:BG8"/>
    <mergeCell ref="BH8:BQ8"/>
    <mergeCell ref="BR8:CF8"/>
    <mergeCell ref="DK10:DV10"/>
    <mergeCell ref="CX9:DJ9"/>
    <mergeCell ref="DK9:DV9"/>
    <mergeCell ref="A10:F10"/>
    <mergeCell ref="G10:AJ10"/>
    <mergeCell ref="AK10:AT10"/>
    <mergeCell ref="AU10:BG10"/>
    <mergeCell ref="BH10:BQ10"/>
    <mergeCell ref="BR10:CF10"/>
    <mergeCell ref="CG10:CW10"/>
    <mergeCell ref="CX10:DJ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U44"/>
  <sheetViews>
    <sheetView topLeftCell="A21" workbookViewId="0">
      <selection activeCell="GC39" sqref="GC39"/>
    </sheetView>
  </sheetViews>
  <sheetFormatPr defaultColWidth="0.85546875" defaultRowHeight="15" x14ac:dyDescent="0.25"/>
  <cols>
    <col min="1" max="16384" width="0.85546875" style="10"/>
  </cols>
  <sheetData>
    <row r="1" spans="1:125" s="7" customFormat="1" ht="3" customHeight="1" x14ac:dyDescent="0.25"/>
    <row r="2" spans="1:125" s="7" customFormat="1" x14ac:dyDescent="0.25">
      <c r="A2" s="7" t="s">
        <v>69</v>
      </c>
    </row>
    <row r="3" spans="1:125" s="7" customFormat="1" ht="18" customHeight="1" x14ac:dyDescent="0.25">
      <c r="A3" s="7" t="s">
        <v>70</v>
      </c>
    </row>
    <row r="4" spans="1:125" s="11" customFormat="1" ht="15.75" customHeight="1" x14ac:dyDescent="0.2">
      <c r="A4" s="341" t="s">
        <v>10</v>
      </c>
      <c r="B4" s="342"/>
      <c r="C4" s="342"/>
      <c r="D4" s="342"/>
      <c r="E4" s="342"/>
      <c r="F4" s="343"/>
      <c r="G4" s="341" t="s">
        <v>71</v>
      </c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3"/>
      <c r="AC4" s="341" t="s">
        <v>72</v>
      </c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3"/>
      <c r="AQ4" s="341" t="s">
        <v>73</v>
      </c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1" t="s">
        <v>74</v>
      </c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3"/>
      <c r="BS4" s="361" t="s">
        <v>43</v>
      </c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300"/>
    </row>
    <row r="5" spans="1:125" s="11" customFormat="1" ht="72" customHeight="1" x14ac:dyDescent="0.2">
      <c r="A5" s="344"/>
      <c r="B5" s="345"/>
      <c r="C5" s="345"/>
      <c r="D5" s="345"/>
      <c r="E5" s="345"/>
      <c r="F5" s="346"/>
      <c r="G5" s="344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6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6"/>
      <c r="AQ5" s="344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4"/>
      <c r="BF5" s="345"/>
      <c r="BG5" s="345"/>
      <c r="BH5" s="345"/>
      <c r="BI5" s="345"/>
      <c r="BJ5" s="345"/>
      <c r="BK5" s="345"/>
      <c r="BL5" s="345"/>
      <c r="BM5" s="345"/>
      <c r="BN5" s="345"/>
      <c r="BO5" s="345"/>
      <c r="BP5" s="345"/>
      <c r="BQ5" s="345"/>
      <c r="BR5" s="346"/>
      <c r="BS5" s="362" t="s">
        <v>75</v>
      </c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3"/>
      <c r="CG5" s="362" t="s">
        <v>45</v>
      </c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3"/>
      <c r="CW5" s="410" t="s">
        <v>46</v>
      </c>
      <c r="CX5" s="410"/>
      <c r="CY5" s="410"/>
      <c r="CZ5" s="410"/>
      <c r="DA5" s="410"/>
      <c r="DB5" s="410"/>
      <c r="DC5" s="410"/>
      <c r="DD5" s="410"/>
      <c r="DE5" s="410"/>
      <c r="DF5" s="410"/>
      <c r="DG5" s="410"/>
      <c r="DH5" s="410"/>
      <c r="DI5" s="410"/>
      <c r="DJ5" s="410"/>
      <c r="DK5" s="410"/>
      <c r="DL5" s="410"/>
      <c r="DM5" s="410"/>
      <c r="DN5" s="410"/>
      <c r="DO5" s="410"/>
      <c r="DP5" s="410"/>
      <c r="DQ5" s="410"/>
      <c r="DR5" s="410"/>
      <c r="DS5" s="410"/>
      <c r="DT5" s="410"/>
      <c r="DU5" s="411"/>
    </row>
    <row r="6" spans="1:125" s="11" customFormat="1" ht="25.5" customHeight="1" x14ac:dyDescent="0.2">
      <c r="A6" s="347"/>
      <c r="B6" s="348"/>
      <c r="C6" s="348"/>
      <c r="D6" s="348"/>
      <c r="E6" s="348"/>
      <c r="F6" s="349"/>
      <c r="G6" s="347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9"/>
      <c r="AC6" s="347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9"/>
      <c r="AQ6" s="347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7"/>
      <c r="BF6" s="348"/>
      <c r="BG6" s="348"/>
      <c r="BH6" s="348"/>
      <c r="BI6" s="348"/>
      <c r="BJ6" s="348"/>
      <c r="BK6" s="348"/>
      <c r="BL6" s="348"/>
      <c r="BM6" s="348"/>
      <c r="BN6" s="348"/>
      <c r="BO6" s="348"/>
      <c r="BP6" s="348"/>
      <c r="BQ6" s="348"/>
      <c r="BR6" s="349"/>
      <c r="BS6" s="304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6"/>
      <c r="CG6" s="304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6"/>
      <c r="CW6" s="361" t="s">
        <v>50</v>
      </c>
      <c r="CX6" s="366"/>
      <c r="CY6" s="366"/>
      <c r="CZ6" s="366"/>
      <c r="DA6" s="366"/>
      <c r="DB6" s="366"/>
      <c r="DC6" s="366"/>
      <c r="DD6" s="366"/>
      <c r="DE6" s="366"/>
      <c r="DF6" s="366"/>
      <c r="DG6" s="366"/>
      <c r="DH6" s="366"/>
      <c r="DI6" s="367"/>
      <c r="DJ6" s="361" t="s">
        <v>67</v>
      </c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7"/>
    </row>
    <row r="7" spans="1:125" s="9" customFormat="1" ht="12.75" x14ac:dyDescent="0.25">
      <c r="A7" s="312">
        <v>1</v>
      </c>
      <c r="B7" s="313"/>
      <c r="C7" s="313"/>
      <c r="D7" s="313"/>
      <c r="E7" s="313"/>
      <c r="F7" s="314"/>
      <c r="G7" s="312">
        <v>2</v>
      </c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4"/>
      <c r="AC7" s="312">
        <v>3</v>
      </c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4"/>
      <c r="AQ7" s="312">
        <v>4</v>
      </c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2">
        <v>5</v>
      </c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4"/>
      <c r="BS7" s="312">
        <v>6</v>
      </c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4"/>
      <c r="CG7" s="312">
        <v>7</v>
      </c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4"/>
      <c r="CW7" s="312">
        <v>8</v>
      </c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4"/>
      <c r="DJ7" s="312">
        <v>9</v>
      </c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4"/>
    </row>
    <row r="8" spans="1:125" s="6" customFormat="1" ht="26.25" customHeight="1" x14ac:dyDescent="0.25">
      <c r="A8" s="370" t="s">
        <v>2</v>
      </c>
      <c r="B8" s="371"/>
      <c r="C8" s="371"/>
      <c r="D8" s="371"/>
      <c r="E8" s="371"/>
      <c r="F8" s="372"/>
      <c r="G8" s="373" t="s">
        <v>76</v>
      </c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5"/>
      <c r="AC8" s="315" t="s">
        <v>53</v>
      </c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7"/>
      <c r="AQ8" s="336" t="s">
        <v>53</v>
      </c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407">
        <v>2166300</v>
      </c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9"/>
      <c r="BS8" s="377">
        <f>BE8</f>
        <v>2166300</v>
      </c>
      <c r="BT8" s="378"/>
      <c r="BU8" s="378"/>
      <c r="BV8" s="378"/>
      <c r="BW8" s="378"/>
      <c r="BX8" s="378"/>
      <c r="BY8" s="378"/>
      <c r="BZ8" s="378"/>
      <c r="CA8" s="378"/>
      <c r="CB8" s="378"/>
      <c r="CC8" s="378"/>
      <c r="CD8" s="378"/>
      <c r="CE8" s="378"/>
      <c r="CF8" s="379"/>
      <c r="CG8" s="265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7"/>
      <c r="CW8" s="405"/>
      <c r="CX8" s="337"/>
      <c r="CY8" s="337"/>
      <c r="CZ8" s="337"/>
      <c r="DA8" s="337"/>
      <c r="DB8" s="337"/>
      <c r="DC8" s="337"/>
      <c r="DD8" s="337"/>
      <c r="DE8" s="337"/>
      <c r="DF8" s="337"/>
      <c r="DG8" s="337"/>
      <c r="DH8" s="337"/>
      <c r="DI8" s="338"/>
      <c r="DJ8" s="336"/>
      <c r="DK8" s="337"/>
      <c r="DL8" s="337"/>
      <c r="DM8" s="337"/>
      <c r="DN8" s="337"/>
      <c r="DO8" s="337"/>
      <c r="DP8" s="337"/>
      <c r="DQ8" s="337"/>
      <c r="DR8" s="337"/>
      <c r="DS8" s="337"/>
      <c r="DT8" s="337"/>
      <c r="DU8" s="338"/>
    </row>
    <row r="9" spans="1:125" s="6" customFormat="1" ht="26.25" customHeight="1" x14ac:dyDescent="0.25">
      <c r="A9" s="370" t="s">
        <v>13</v>
      </c>
      <c r="B9" s="371"/>
      <c r="C9" s="371"/>
      <c r="D9" s="371"/>
      <c r="E9" s="371"/>
      <c r="F9" s="372"/>
      <c r="G9" s="373" t="s">
        <v>77</v>
      </c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5"/>
      <c r="AC9" s="265">
        <v>98468181.818100005</v>
      </c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7"/>
      <c r="AQ9" s="406">
        <v>2.1999999999999999E-2</v>
      </c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377">
        <f>AC9*AQ9</f>
        <v>2166299.9999982002</v>
      </c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378"/>
      <c r="BR9" s="379"/>
      <c r="BS9" s="377">
        <f>BE9</f>
        <v>2166299.9999982002</v>
      </c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9"/>
      <c r="CG9" s="265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7"/>
      <c r="CW9" s="271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3"/>
      <c r="DJ9" s="336"/>
      <c r="DK9" s="337"/>
      <c r="DL9" s="337"/>
      <c r="DM9" s="337"/>
      <c r="DN9" s="337"/>
      <c r="DO9" s="337"/>
      <c r="DP9" s="337"/>
      <c r="DQ9" s="337"/>
      <c r="DR9" s="337"/>
      <c r="DS9" s="337"/>
      <c r="DT9" s="337"/>
      <c r="DU9" s="338"/>
    </row>
    <row r="10" spans="1:125" s="6" customFormat="1" ht="12.75" customHeight="1" x14ac:dyDescent="0.25">
      <c r="A10" s="383" t="s">
        <v>14</v>
      </c>
      <c r="B10" s="384"/>
      <c r="C10" s="384"/>
      <c r="D10" s="384"/>
      <c r="E10" s="384"/>
      <c r="F10" s="385"/>
      <c r="G10" s="389" t="s">
        <v>78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390"/>
      <c r="AC10" s="391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3"/>
      <c r="AQ10" s="391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3"/>
      <c r="BE10" s="391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3"/>
      <c r="BS10" s="391"/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2"/>
      <c r="CF10" s="393"/>
      <c r="CG10" s="391"/>
      <c r="CH10" s="392"/>
      <c r="CI10" s="392"/>
      <c r="CJ10" s="392"/>
      <c r="CK10" s="392"/>
      <c r="CL10" s="392"/>
      <c r="CM10" s="392"/>
      <c r="CN10" s="392"/>
      <c r="CO10" s="392"/>
      <c r="CP10" s="392"/>
      <c r="CQ10" s="392"/>
      <c r="CR10" s="392"/>
      <c r="CS10" s="392"/>
      <c r="CT10" s="392"/>
      <c r="CU10" s="392"/>
      <c r="CV10" s="393"/>
      <c r="CW10" s="397"/>
      <c r="CX10" s="398"/>
      <c r="CY10" s="398"/>
      <c r="CZ10" s="398"/>
      <c r="DA10" s="398"/>
      <c r="DB10" s="398"/>
      <c r="DC10" s="398"/>
      <c r="DD10" s="398"/>
      <c r="DE10" s="398"/>
      <c r="DF10" s="398"/>
      <c r="DG10" s="398"/>
      <c r="DH10" s="398"/>
      <c r="DI10" s="399"/>
      <c r="DJ10" s="397"/>
      <c r="DK10" s="398"/>
      <c r="DL10" s="398"/>
      <c r="DM10" s="398"/>
      <c r="DN10" s="398"/>
      <c r="DO10" s="398"/>
      <c r="DP10" s="398"/>
      <c r="DQ10" s="398"/>
      <c r="DR10" s="398"/>
      <c r="DS10" s="398"/>
      <c r="DT10" s="398"/>
      <c r="DU10" s="399"/>
    </row>
    <row r="11" spans="1:125" s="6" customFormat="1" x14ac:dyDescent="0.25">
      <c r="A11" s="386"/>
      <c r="B11" s="387"/>
      <c r="C11" s="387"/>
      <c r="D11" s="387"/>
      <c r="E11" s="387"/>
      <c r="F11" s="388"/>
      <c r="G11" s="403" t="s">
        <v>79</v>
      </c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404"/>
      <c r="AC11" s="394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6"/>
      <c r="AQ11" s="394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5"/>
      <c r="BC11" s="395"/>
      <c r="BD11" s="396"/>
      <c r="BE11" s="394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6"/>
      <c r="BS11" s="394"/>
      <c r="BT11" s="395"/>
      <c r="BU11" s="395"/>
      <c r="BV11" s="395"/>
      <c r="BW11" s="395"/>
      <c r="BX11" s="395"/>
      <c r="BY11" s="395"/>
      <c r="BZ11" s="395"/>
      <c r="CA11" s="395"/>
      <c r="CB11" s="395"/>
      <c r="CC11" s="395"/>
      <c r="CD11" s="395"/>
      <c r="CE11" s="395"/>
      <c r="CF11" s="396"/>
      <c r="CG11" s="394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396"/>
      <c r="CW11" s="400"/>
      <c r="CX11" s="401"/>
      <c r="CY11" s="401"/>
      <c r="CZ11" s="401"/>
      <c r="DA11" s="401"/>
      <c r="DB11" s="401"/>
      <c r="DC11" s="401"/>
      <c r="DD11" s="401"/>
      <c r="DE11" s="401"/>
      <c r="DF11" s="401"/>
      <c r="DG11" s="401"/>
      <c r="DH11" s="401"/>
      <c r="DI11" s="402"/>
      <c r="DJ11" s="400"/>
      <c r="DK11" s="401"/>
      <c r="DL11" s="401"/>
      <c r="DM11" s="401"/>
      <c r="DN11" s="401"/>
      <c r="DO11" s="401"/>
      <c r="DP11" s="401"/>
      <c r="DQ11" s="401"/>
      <c r="DR11" s="401"/>
      <c r="DS11" s="401"/>
      <c r="DT11" s="401"/>
      <c r="DU11" s="402"/>
    </row>
    <row r="12" spans="1:125" s="6" customFormat="1" ht="26.25" customHeight="1" x14ac:dyDescent="0.25">
      <c r="A12" s="370" t="s">
        <v>12</v>
      </c>
      <c r="B12" s="371"/>
      <c r="C12" s="371"/>
      <c r="D12" s="371"/>
      <c r="E12" s="371"/>
      <c r="F12" s="372"/>
      <c r="G12" s="373" t="s">
        <v>80</v>
      </c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5"/>
      <c r="AC12" s="265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7"/>
      <c r="AQ12" s="265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5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7"/>
      <c r="BS12" s="265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7"/>
      <c r="CG12" s="265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7"/>
      <c r="CW12" s="336"/>
      <c r="CX12" s="337"/>
      <c r="CY12" s="337"/>
      <c r="CZ12" s="337"/>
      <c r="DA12" s="337"/>
      <c r="DB12" s="337"/>
      <c r="DC12" s="337"/>
      <c r="DD12" s="337"/>
      <c r="DE12" s="337"/>
      <c r="DF12" s="337"/>
      <c r="DG12" s="337"/>
      <c r="DH12" s="337"/>
      <c r="DI12" s="338"/>
      <c r="DJ12" s="336"/>
      <c r="DK12" s="337"/>
      <c r="DL12" s="337"/>
      <c r="DM12" s="337"/>
      <c r="DN12" s="337"/>
      <c r="DO12" s="337"/>
      <c r="DP12" s="337"/>
      <c r="DQ12" s="337"/>
      <c r="DR12" s="337"/>
      <c r="DS12" s="337"/>
      <c r="DT12" s="337"/>
      <c r="DU12" s="338"/>
    </row>
    <row r="13" spans="1:125" s="6" customFormat="1" x14ac:dyDescent="0.25">
      <c r="A13" s="383" t="s">
        <v>15</v>
      </c>
      <c r="B13" s="384"/>
      <c r="C13" s="384"/>
      <c r="D13" s="384"/>
      <c r="E13" s="384"/>
      <c r="F13" s="385"/>
      <c r="G13" s="389" t="s">
        <v>78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390"/>
      <c r="AC13" s="391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3"/>
      <c r="AQ13" s="391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3"/>
      <c r="BE13" s="391"/>
      <c r="BF13" s="392"/>
      <c r="BG13" s="392"/>
      <c r="BH13" s="392"/>
      <c r="BI13" s="392"/>
      <c r="BJ13" s="392"/>
      <c r="BK13" s="392"/>
      <c r="BL13" s="392"/>
      <c r="BM13" s="392"/>
      <c r="BN13" s="392"/>
      <c r="BO13" s="392"/>
      <c r="BP13" s="392"/>
      <c r="BQ13" s="392"/>
      <c r="BR13" s="393"/>
      <c r="BS13" s="391"/>
      <c r="BT13" s="392"/>
      <c r="BU13" s="392"/>
      <c r="BV13" s="392"/>
      <c r="BW13" s="392"/>
      <c r="BX13" s="392"/>
      <c r="BY13" s="392"/>
      <c r="BZ13" s="392"/>
      <c r="CA13" s="392"/>
      <c r="CB13" s="392"/>
      <c r="CC13" s="392"/>
      <c r="CD13" s="392"/>
      <c r="CE13" s="392"/>
      <c r="CF13" s="393"/>
      <c r="CG13" s="391"/>
      <c r="CH13" s="392"/>
      <c r="CI13" s="392"/>
      <c r="CJ13" s="392"/>
      <c r="CK13" s="392"/>
      <c r="CL13" s="392"/>
      <c r="CM13" s="392"/>
      <c r="CN13" s="392"/>
      <c r="CO13" s="392"/>
      <c r="CP13" s="392"/>
      <c r="CQ13" s="392"/>
      <c r="CR13" s="392"/>
      <c r="CS13" s="392"/>
      <c r="CT13" s="392"/>
      <c r="CU13" s="392"/>
      <c r="CV13" s="393"/>
      <c r="CW13" s="397"/>
      <c r="CX13" s="398"/>
      <c r="CY13" s="398"/>
      <c r="CZ13" s="398"/>
      <c r="DA13" s="398"/>
      <c r="DB13" s="398"/>
      <c r="DC13" s="398"/>
      <c r="DD13" s="398"/>
      <c r="DE13" s="398"/>
      <c r="DF13" s="398"/>
      <c r="DG13" s="398"/>
      <c r="DH13" s="398"/>
      <c r="DI13" s="399"/>
      <c r="DJ13" s="397"/>
      <c r="DK13" s="398"/>
      <c r="DL13" s="398"/>
      <c r="DM13" s="398"/>
      <c r="DN13" s="398"/>
      <c r="DO13" s="398"/>
      <c r="DP13" s="398"/>
      <c r="DQ13" s="398"/>
      <c r="DR13" s="398"/>
      <c r="DS13" s="398"/>
      <c r="DT13" s="398"/>
      <c r="DU13" s="399"/>
    </row>
    <row r="14" spans="1:125" s="6" customFormat="1" x14ac:dyDescent="0.25">
      <c r="A14" s="386"/>
      <c r="B14" s="387"/>
      <c r="C14" s="387"/>
      <c r="D14" s="387"/>
      <c r="E14" s="387"/>
      <c r="F14" s="388"/>
      <c r="G14" s="403" t="s">
        <v>79</v>
      </c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404"/>
      <c r="AC14" s="394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6"/>
      <c r="AQ14" s="394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6"/>
      <c r="BE14" s="394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6"/>
      <c r="BS14" s="394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6"/>
      <c r="CG14" s="394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6"/>
      <c r="CW14" s="400"/>
      <c r="CX14" s="401"/>
      <c r="CY14" s="401"/>
      <c r="CZ14" s="401"/>
      <c r="DA14" s="401"/>
      <c r="DB14" s="401"/>
      <c r="DC14" s="401"/>
      <c r="DD14" s="401"/>
      <c r="DE14" s="401"/>
      <c r="DF14" s="401"/>
      <c r="DG14" s="401"/>
      <c r="DH14" s="401"/>
      <c r="DI14" s="402"/>
      <c r="DJ14" s="400"/>
      <c r="DK14" s="401"/>
      <c r="DL14" s="401"/>
      <c r="DM14" s="401"/>
      <c r="DN14" s="401"/>
      <c r="DO14" s="401"/>
      <c r="DP14" s="401"/>
      <c r="DQ14" s="401"/>
      <c r="DR14" s="401"/>
      <c r="DS14" s="401"/>
      <c r="DT14" s="401"/>
      <c r="DU14" s="402"/>
    </row>
    <row r="15" spans="1:125" s="6" customFormat="1" ht="16.5" customHeight="1" x14ac:dyDescent="0.25">
      <c r="A15" s="380"/>
      <c r="B15" s="381"/>
      <c r="C15" s="381"/>
      <c r="D15" s="381"/>
      <c r="E15" s="381"/>
      <c r="F15" s="382"/>
      <c r="G15" s="373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5"/>
      <c r="AC15" s="265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7"/>
      <c r="AQ15" s="265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5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7"/>
      <c r="BS15" s="265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7"/>
      <c r="CG15" s="265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7"/>
      <c r="CW15" s="336"/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7"/>
      <c r="DI15" s="338"/>
      <c r="DJ15" s="336"/>
      <c r="DK15" s="337"/>
      <c r="DL15" s="337"/>
      <c r="DM15" s="337"/>
      <c r="DN15" s="337"/>
      <c r="DO15" s="337"/>
      <c r="DP15" s="337"/>
      <c r="DQ15" s="337"/>
      <c r="DR15" s="337"/>
      <c r="DS15" s="337"/>
      <c r="DT15" s="337"/>
      <c r="DU15" s="338"/>
    </row>
    <row r="16" spans="1:125" s="6" customFormat="1" ht="26.25" customHeight="1" x14ac:dyDescent="0.25">
      <c r="A16" s="370" t="s">
        <v>3</v>
      </c>
      <c r="B16" s="371"/>
      <c r="C16" s="371"/>
      <c r="D16" s="371"/>
      <c r="E16" s="371"/>
      <c r="F16" s="372"/>
      <c r="G16" s="373" t="s">
        <v>81</v>
      </c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5"/>
      <c r="AC16" s="315" t="s">
        <v>53</v>
      </c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7"/>
      <c r="AQ16" s="336" t="s">
        <v>53</v>
      </c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265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7"/>
      <c r="BS16" s="265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7"/>
      <c r="CG16" s="265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7"/>
      <c r="CW16" s="336"/>
      <c r="CX16" s="337"/>
      <c r="CY16" s="337"/>
      <c r="CZ16" s="337"/>
      <c r="DA16" s="337"/>
      <c r="DB16" s="337"/>
      <c r="DC16" s="337"/>
      <c r="DD16" s="337"/>
      <c r="DE16" s="337"/>
      <c r="DF16" s="337"/>
      <c r="DG16" s="337"/>
      <c r="DH16" s="337"/>
      <c r="DI16" s="338"/>
      <c r="DJ16" s="336"/>
      <c r="DK16" s="337"/>
      <c r="DL16" s="337"/>
      <c r="DM16" s="337"/>
      <c r="DN16" s="337"/>
      <c r="DO16" s="337"/>
      <c r="DP16" s="337"/>
      <c r="DQ16" s="337"/>
      <c r="DR16" s="337"/>
      <c r="DS16" s="337"/>
      <c r="DT16" s="337"/>
      <c r="DU16" s="338"/>
    </row>
    <row r="17" spans="1:125" s="6" customFormat="1" ht="12.75" customHeight="1" x14ac:dyDescent="0.25">
      <c r="A17" s="370" t="s">
        <v>16</v>
      </c>
      <c r="B17" s="371"/>
      <c r="C17" s="371"/>
      <c r="D17" s="371"/>
      <c r="E17" s="371"/>
      <c r="F17" s="372"/>
      <c r="G17" s="373" t="s">
        <v>82</v>
      </c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5"/>
      <c r="AC17" s="265" t="s">
        <v>53</v>
      </c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7"/>
      <c r="AQ17" s="265" t="s">
        <v>53</v>
      </c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5" t="s">
        <v>53</v>
      </c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7"/>
      <c r="BS17" s="265" t="s">
        <v>53</v>
      </c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7"/>
      <c r="CG17" s="265" t="s">
        <v>53</v>
      </c>
      <c r="CH17" s="266"/>
      <c r="CI17" s="266"/>
      <c r="CJ17" s="266"/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7"/>
      <c r="CW17" s="336" t="s">
        <v>53</v>
      </c>
      <c r="CX17" s="337"/>
      <c r="CY17" s="337"/>
      <c r="CZ17" s="337"/>
      <c r="DA17" s="337"/>
      <c r="DB17" s="337"/>
      <c r="DC17" s="337"/>
      <c r="DD17" s="337"/>
      <c r="DE17" s="337"/>
      <c r="DF17" s="337"/>
      <c r="DG17" s="337"/>
      <c r="DH17" s="337"/>
      <c r="DI17" s="338"/>
      <c r="DJ17" s="336" t="s">
        <v>53</v>
      </c>
      <c r="DK17" s="337"/>
      <c r="DL17" s="337"/>
      <c r="DM17" s="337"/>
      <c r="DN17" s="337"/>
      <c r="DO17" s="337"/>
      <c r="DP17" s="337"/>
      <c r="DQ17" s="337"/>
      <c r="DR17" s="337"/>
      <c r="DS17" s="337"/>
      <c r="DT17" s="337"/>
      <c r="DU17" s="338"/>
    </row>
    <row r="18" spans="1:125" s="6" customFormat="1" ht="16.5" customHeight="1" x14ac:dyDescent="0.25">
      <c r="A18" s="376" t="s">
        <v>31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1"/>
      <c r="BE18" s="377">
        <f>BE8+BE16</f>
        <v>2166300</v>
      </c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9"/>
      <c r="BS18" s="377">
        <f>BS9</f>
        <v>2166299.9999982002</v>
      </c>
      <c r="BT18" s="378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9"/>
      <c r="CG18" s="265"/>
      <c r="CH18" s="266"/>
      <c r="CI18" s="266"/>
      <c r="CJ18" s="266"/>
      <c r="CK18" s="266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7"/>
      <c r="CW18" s="262">
        <f>CW8</f>
        <v>0</v>
      </c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4"/>
      <c r="DJ18" s="265"/>
      <c r="DK18" s="266"/>
      <c r="DL18" s="266"/>
      <c r="DM18" s="266"/>
      <c r="DN18" s="266"/>
      <c r="DO18" s="266"/>
      <c r="DP18" s="266"/>
      <c r="DQ18" s="266"/>
      <c r="DR18" s="266"/>
      <c r="DS18" s="266"/>
      <c r="DT18" s="266"/>
      <c r="DU18" s="267"/>
    </row>
    <row r="19" spans="1:125" s="6" customFormat="1" ht="28.5" customHeight="1" x14ac:dyDescent="0.25">
      <c r="A19" s="368" t="s">
        <v>83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69"/>
      <c r="CC19" s="369"/>
      <c r="CD19" s="369"/>
      <c r="CE19" s="369"/>
      <c r="CF19" s="369"/>
      <c r="CG19" s="369"/>
      <c r="CH19" s="369"/>
      <c r="CI19" s="369"/>
      <c r="CJ19" s="369"/>
      <c r="CK19" s="369"/>
      <c r="CL19" s="369"/>
      <c r="CM19" s="369"/>
      <c r="CN19" s="369"/>
      <c r="CO19" s="369"/>
      <c r="CP19" s="369"/>
      <c r="CQ19" s="369"/>
      <c r="CR19" s="369"/>
      <c r="CS19" s="369"/>
      <c r="CT19" s="369"/>
      <c r="CU19" s="369"/>
      <c r="CV19" s="369"/>
      <c r="CW19" s="369"/>
      <c r="CX19" s="369"/>
      <c r="CY19" s="369"/>
      <c r="CZ19" s="369"/>
      <c r="DA19" s="369"/>
      <c r="DB19" s="369"/>
      <c r="DC19" s="369"/>
      <c r="DD19" s="369"/>
      <c r="DE19" s="369"/>
      <c r="DF19" s="369"/>
      <c r="DG19" s="369"/>
      <c r="DH19" s="369"/>
      <c r="DI19" s="369"/>
      <c r="DJ19" s="369"/>
      <c r="DK19" s="369"/>
      <c r="DL19" s="369"/>
      <c r="DM19" s="369"/>
      <c r="DN19" s="369"/>
      <c r="DO19" s="369"/>
      <c r="DP19" s="369"/>
      <c r="DQ19" s="369"/>
      <c r="DR19" s="369"/>
      <c r="DS19" s="369"/>
      <c r="DT19" s="369"/>
      <c r="DU19" s="369"/>
    </row>
    <row r="20" spans="1:125" s="6" customFormat="1" ht="28.5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</row>
    <row r="21" spans="1:125" s="6" customFormat="1" ht="28.5" customHeight="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</row>
    <row r="22" spans="1:125" s="6" customFormat="1" ht="28.5" customHeigh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</row>
    <row r="23" spans="1:125" s="7" customFormat="1" ht="19.5" customHeight="1" x14ac:dyDescent="0.25">
      <c r="A23" s="7" t="s">
        <v>84</v>
      </c>
    </row>
    <row r="24" spans="1:125" s="11" customFormat="1" ht="19.5" customHeight="1" x14ac:dyDescent="0.2">
      <c r="A24" s="341" t="s">
        <v>10</v>
      </c>
      <c r="B24" s="342"/>
      <c r="C24" s="342"/>
      <c r="D24" s="342"/>
      <c r="E24" s="342"/>
      <c r="F24" s="343"/>
      <c r="G24" s="341" t="s">
        <v>71</v>
      </c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3"/>
      <c r="AC24" s="341" t="s">
        <v>72</v>
      </c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3"/>
      <c r="AQ24" s="341" t="s">
        <v>73</v>
      </c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1" t="s">
        <v>85</v>
      </c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3"/>
      <c r="BS24" s="361" t="s">
        <v>43</v>
      </c>
      <c r="BT24" s="299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299"/>
      <c r="DB24" s="299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299"/>
      <c r="DQ24" s="299"/>
      <c r="DR24" s="299"/>
      <c r="DS24" s="299"/>
      <c r="DT24" s="299"/>
      <c r="DU24" s="300"/>
    </row>
    <row r="25" spans="1:125" s="11" customFormat="1" ht="67.5" customHeight="1" x14ac:dyDescent="0.2">
      <c r="A25" s="344"/>
      <c r="B25" s="345"/>
      <c r="C25" s="345"/>
      <c r="D25" s="345"/>
      <c r="E25" s="345"/>
      <c r="F25" s="346"/>
      <c r="G25" s="344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6"/>
      <c r="AC25" s="344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345"/>
      <c r="AP25" s="346"/>
      <c r="AQ25" s="344"/>
      <c r="AR25" s="345"/>
      <c r="AS25" s="345"/>
      <c r="AT25" s="345"/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  <c r="BE25" s="344"/>
      <c r="BF25" s="345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6"/>
      <c r="BS25" s="362" t="s">
        <v>75</v>
      </c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3"/>
      <c r="CG25" s="362" t="s">
        <v>45</v>
      </c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3"/>
      <c r="CW25" s="363" t="s">
        <v>46</v>
      </c>
      <c r="CX25" s="364"/>
      <c r="CY25" s="364"/>
      <c r="CZ25" s="364"/>
      <c r="DA25" s="364"/>
      <c r="DB25" s="364"/>
      <c r="DC25" s="364"/>
      <c r="DD25" s="364"/>
      <c r="DE25" s="364"/>
      <c r="DF25" s="364"/>
      <c r="DG25" s="364"/>
      <c r="DH25" s="364"/>
      <c r="DI25" s="364"/>
      <c r="DJ25" s="364"/>
      <c r="DK25" s="364"/>
      <c r="DL25" s="364"/>
      <c r="DM25" s="364"/>
      <c r="DN25" s="364"/>
      <c r="DO25" s="364"/>
      <c r="DP25" s="364"/>
      <c r="DQ25" s="364"/>
      <c r="DR25" s="364"/>
      <c r="DS25" s="364"/>
      <c r="DT25" s="364"/>
      <c r="DU25" s="365"/>
    </row>
    <row r="26" spans="1:125" s="11" customFormat="1" ht="28.5" customHeight="1" x14ac:dyDescent="0.2">
      <c r="A26" s="347"/>
      <c r="B26" s="348"/>
      <c r="C26" s="348"/>
      <c r="D26" s="348"/>
      <c r="E26" s="348"/>
      <c r="F26" s="349"/>
      <c r="G26" s="347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9"/>
      <c r="AC26" s="347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9"/>
      <c r="AQ26" s="347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7"/>
      <c r="BF26" s="348"/>
      <c r="BG26" s="348"/>
      <c r="BH26" s="348"/>
      <c r="BI26" s="348"/>
      <c r="BJ26" s="348"/>
      <c r="BK26" s="348"/>
      <c r="BL26" s="348"/>
      <c r="BM26" s="348"/>
      <c r="BN26" s="348"/>
      <c r="BO26" s="348"/>
      <c r="BP26" s="348"/>
      <c r="BQ26" s="348"/>
      <c r="BR26" s="349"/>
      <c r="BS26" s="304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  <c r="CD26" s="305"/>
      <c r="CE26" s="305"/>
      <c r="CF26" s="306"/>
      <c r="CG26" s="304"/>
      <c r="CH26" s="305"/>
      <c r="CI26" s="305"/>
      <c r="CJ26" s="305"/>
      <c r="CK26" s="305"/>
      <c r="CL26" s="305"/>
      <c r="CM26" s="305"/>
      <c r="CN26" s="305"/>
      <c r="CO26" s="305"/>
      <c r="CP26" s="305"/>
      <c r="CQ26" s="305"/>
      <c r="CR26" s="305"/>
      <c r="CS26" s="305"/>
      <c r="CT26" s="305"/>
      <c r="CU26" s="305"/>
      <c r="CV26" s="306"/>
      <c r="CW26" s="361" t="s">
        <v>50</v>
      </c>
      <c r="CX26" s="366"/>
      <c r="CY26" s="366"/>
      <c r="CZ26" s="366"/>
      <c r="DA26" s="366"/>
      <c r="DB26" s="366"/>
      <c r="DC26" s="366"/>
      <c r="DD26" s="366"/>
      <c r="DE26" s="366"/>
      <c r="DF26" s="366"/>
      <c r="DG26" s="366"/>
      <c r="DH26" s="366"/>
      <c r="DI26" s="367"/>
      <c r="DJ26" s="361" t="s">
        <v>67</v>
      </c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7"/>
    </row>
    <row r="27" spans="1:125" s="9" customFormat="1" ht="12.75" customHeight="1" x14ac:dyDescent="0.25">
      <c r="A27" s="312">
        <v>1</v>
      </c>
      <c r="B27" s="313"/>
      <c r="C27" s="313"/>
      <c r="D27" s="313"/>
      <c r="E27" s="313"/>
      <c r="F27" s="314"/>
      <c r="G27" s="312">
        <v>2</v>
      </c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4"/>
      <c r="AC27" s="312">
        <v>3</v>
      </c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4"/>
      <c r="AQ27" s="312">
        <v>4</v>
      </c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2">
        <v>5</v>
      </c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4"/>
      <c r="BS27" s="312">
        <v>6</v>
      </c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  <c r="CF27" s="314"/>
      <c r="CG27" s="312">
        <v>7</v>
      </c>
      <c r="CH27" s="313"/>
      <c r="CI27" s="313"/>
      <c r="CJ27" s="313"/>
      <c r="CK27" s="313"/>
      <c r="CL27" s="313"/>
      <c r="CM27" s="313"/>
      <c r="CN27" s="313"/>
      <c r="CO27" s="313"/>
      <c r="CP27" s="313"/>
      <c r="CQ27" s="313"/>
      <c r="CR27" s="313"/>
      <c r="CS27" s="313"/>
      <c r="CT27" s="313"/>
      <c r="CU27" s="313"/>
      <c r="CV27" s="314"/>
      <c r="CW27" s="312">
        <v>8</v>
      </c>
      <c r="CX27" s="313"/>
      <c r="CY27" s="313"/>
      <c r="CZ27" s="313"/>
      <c r="DA27" s="313"/>
      <c r="DB27" s="313"/>
      <c r="DC27" s="313"/>
      <c r="DD27" s="313"/>
      <c r="DE27" s="313"/>
      <c r="DF27" s="313"/>
      <c r="DG27" s="313"/>
      <c r="DH27" s="313"/>
      <c r="DI27" s="314"/>
      <c r="DJ27" s="312">
        <v>9</v>
      </c>
      <c r="DK27" s="313"/>
      <c r="DL27" s="313"/>
      <c r="DM27" s="313"/>
      <c r="DN27" s="313"/>
      <c r="DO27" s="313"/>
      <c r="DP27" s="313"/>
      <c r="DQ27" s="313"/>
      <c r="DR27" s="313"/>
      <c r="DS27" s="313"/>
      <c r="DT27" s="313"/>
      <c r="DU27" s="314"/>
    </row>
    <row r="28" spans="1:125" s="6" customFormat="1" ht="16.5" customHeight="1" x14ac:dyDescent="0.25">
      <c r="A28" s="280" t="s">
        <v>2</v>
      </c>
      <c r="B28" s="281"/>
      <c r="C28" s="281"/>
      <c r="D28" s="281"/>
      <c r="E28" s="281"/>
      <c r="F28" s="282"/>
      <c r="G28" s="283" t="s">
        <v>86</v>
      </c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70"/>
      <c r="AC28" s="336" t="s">
        <v>53</v>
      </c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8"/>
      <c r="AQ28" s="336" t="s">
        <v>53</v>
      </c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265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7"/>
      <c r="BS28" s="265"/>
      <c r="BT28" s="266"/>
      <c r="BU28" s="266"/>
      <c r="BV28" s="266"/>
      <c r="BW28" s="266"/>
      <c r="BX28" s="266"/>
      <c r="BY28" s="266"/>
      <c r="BZ28" s="266"/>
      <c r="CA28" s="266"/>
      <c r="CB28" s="266"/>
      <c r="CC28" s="266"/>
      <c r="CD28" s="266"/>
      <c r="CE28" s="266"/>
      <c r="CF28" s="267"/>
      <c r="CG28" s="265"/>
      <c r="CH28" s="266"/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66"/>
      <c r="CV28" s="267"/>
      <c r="CW28" s="336"/>
      <c r="CX28" s="337"/>
      <c r="CY28" s="337"/>
      <c r="CZ28" s="337"/>
      <c r="DA28" s="337"/>
      <c r="DB28" s="337"/>
      <c r="DC28" s="337"/>
      <c r="DD28" s="337"/>
      <c r="DE28" s="337"/>
      <c r="DF28" s="337"/>
      <c r="DG28" s="337"/>
      <c r="DH28" s="337"/>
      <c r="DI28" s="338"/>
      <c r="DJ28" s="336"/>
      <c r="DK28" s="337"/>
      <c r="DL28" s="337"/>
      <c r="DM28" s="337"/>
      <c r="DN28" s="337"/>
      <c r="DO28" s="337"/>
      <c r="DP28" s="337"/>
      <c r="DQ28" s="337"/>
      <c r="DR28" s="337"/>
      <c r="DS28" s="337"/>
      <c r="DT28" s="337"/>
      <c r="DU28" s="338"/>
    </row>
    <row r="29" spans="1:125" s="6" customFormat="1" ht="26.25" customHeight="1" x14ac:dyDescent="0.25">
      <c r="A29" s="280" t="s">
        <v>13</v>
      </c>
      <c r="B29" s="281"/>
      <c r="C29" s="281"/>
      <c r="D29" s="281"/>
      <c r="E29" s="281"/>
      <c r="F29" s="282"/>
      <c r="G29" s="283" t="s">
        <v>87</v>
      </c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70"/>
      <c r="AC29" s="336" t="s">
        <v>53</v>
      </c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8"/>
      <c r="AQ29" s="336" t="s">
        <v>53</v>
      </c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265" t="s">
        <v>53</v>
      </c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7"/>
      <c r="BS29" s="265" t="s">
        <v>53</v>
      </c>
      <c r="BT29" s="266"/>
      <c r="BU29" s="266"/>
      <c r="BV29" s="266"/>
      <c r="BW29" s="266"/>
      <c r="BX29" s="266"/>
      <c r="BY29" s="266"/>
      <c r="BZ29" s="266"/>
      <c r="CA29" s="266"/>
      <c r="CB29" s="266"/>
      <c r="CC29" s="266"/>
      <c r="CD29" s="266"/>
      <c r="CE29" s="266"/>
      <c r="CF29" s="267"/>
      <c r="CG29" s="265" t="s">
        <v>53</v>
      </c>
      <c r="CH29" s="266"/>
      <c r="CI29" s="266"/>
      <c r="CJ29" s="266"/>
      <c r="CK29" s="266"/>
      <c r="CL29" s="266"/>
      <c r="CM29" s="266"/>
      <c r="CN29" s="266"/>
      <c r="CO29" s="266"/>
      <c r="CP29" s="266"/>
      <c r="CQ29" s="266"/>
      <c r="CR29" s="266"/>
      <c r="CS29" s="266"/>
      <c r="CT29" s="266"/>
      <c r="CU29" s="266"/>
      <c r="CV29" s="267"/>
      <c r="CW29" s="336" t="s">
        <v>53</v>
      </c>
      <c r="CX29" s="337"/>
      <c r="CY29" s="337"/>
      <c r="CZ29" s="337"/>
      <c r="DA29" s="337"/>
      <c r="DB29" s="337"/>
      <c r="DC29" s="337"/>
      <c r="DD29" s="337"/>
      <c r="DE29" s="337"/>
      <c r="DF29" s="337"/>
      <c r="DG29" s="337"/>
      <c r="DH29" s="337"/>
      <c r="DI29" s="338"/>
      <c r="DJ29" s="336" t="s">
        <v>53</v>
      </c>
      <c r="DK29" s="337"/>
      <c r="DL29" s="337"/>
      <c r="DM29" s="337"/>
      <c r="DN29" s="337"/>
      <c r="DO29" s="337"/>
      <c r="DP29" s="337"/>
      <c r="DQ29" s="337"/>
      <c r="DR29" s="337"/>
      <c r="DS29" s="337"/>
      <c r="DT29" s="337"/>
      <c r="DU29" s="338"/>
    </row>
    <row r="30" spans="1:125" s="6" customFormat="1" ht="16.5" customHeight="1" x14ac:dyDescent="0.25">
      <c r="A30" s="280" t="s">
        <v>3</v>
      </c>
      <c r="B30" s="281"/>
      <c r="C30" s="281"/>
      <c r="D30" s="281"/>
      <c r="E30" s="281"/>
      <c r="F30" s="282"/>
      <c r="G30" s="283" t="s">
        <v>88</v>
      </c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70"/>
      <c r="AC30" s="336" t="s">
        <v>53</v>
      </c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8"/>
      <c r="AQ30" s="336" t="s">
        <v>53</v>
      </c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  <c r="BE30" s="265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7"/>
      <c r="BS30" s="265"/>
      <c r="BT30" s="266"/>
      <c r="BU30" s="266"/>
      <c r="BV30" s="266"/>
      <c r="BW30" s="266"/>
      <c r="BX30" s="266"/>
      <c r="BY30" s="266"/>
      <c r="BZ30" s="266"/>
      <c r="CA30" s="266"/>
      <c r="CB30" s="266"/>
      <c r="CC30" s="266"/>
      <c r="CD30" s="266"/>
      <c r="CE30" s="266"/>
      <c r="CF30" s="267"/>
      <c r="CG30" s="265"/>
      <c r="CH30" s="266"/>
      <c r="CI30" s="266"/>
      <c r="CJ30" s="266"/>
      <c r="CK30" s="266"/>
      <c r="CL30" s="266"/>
      <c r="CM30" s="266"/>
      <c r="CN30" s="266"/>
      <c r="CO30" s="266"/>
      <c r="CP30" s="266"/>
      <c r="CQ30" s="266"/>
      <c r="CR30" s="266"/>
      <c r="CS30" s="266"/>
      <c r="CT30" s="266"/>
      <c r="CU30" s="266"/>
      <c r="CV30" s="267"/>
      <c r="CW30" s="336"/>
      <c r="CX30" s="337"/>
      <c r="CY30" s="337"/>
      <c r="CZ30" s="337"/>
      <c r="DA30" s="337"/>
      <c r="DB30" s="337"/>
      <c r="DC30" s="337"/>
      <c r="DD30" s="337"/>
      <c r="DE30" s="337"/>
      <c r="DF30" s="337"/>
      <c r="DG30" s="337"/>
      <c r="DH30" s="337"/>
      <c r="DI30" s="338"/>
      <c r="DJ30" s="336"/>
      <c r="DK30" s="337"/>
      <c r="DL30" s="337"/>
      <c r="DM30" s="337"/>
      <c r="DN30" s="337"/>
      <c r="DO30" s="337"/>
      <c r="DP30" s="337"/>
      <c r="DQ30" s="337"/>
      <c r="DR30" s="337"/>
      <c r="DS30" s="337"/>
      <c r="DT30" s="337"/>
      <c r="DU30" s="338"/>
    </row>
    <row r="31" spans="1:125" s="6" customFormat="1" ht="16.5" customHeight="1" x14ac:dyDescent="0.25">
      <c r="A31" s="280" t="s">
        <v>16</v>
      </c>
      <c r="B31" s="281"/>
      <c r="C31" s="281"/>
      <c r="D31" s="281"/>
      <c r="E31" s="281"/>
      <c r="F31" s="282"/>
      <c r="G31" s="283" t="s">
        <v>89</v>
      </c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70"/>
      <c r="AC31" s="336" t="s">
        <v>53</v>
      </c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8"/>
      <c r="AQ31" s="336" t="s">
        <v>53</v>
      </c>
      <c r="AR31" s="337"/>
      <c r="AS31" s="337"/>
      <c r="AT31" s="337"/>
      <c r="AU31" s="337"/>
      <c r="AV31" s="337"/>
      <c r="AW31" s="337"/>
      <c r="AX31" s="337"/>
      <c r="AY31" s="337"/>
      <c r="AZ31" s="337"/>
      <c r="BA31" s="337"/>
      <c r="BB31" s="337"/>
      <c r="BC31" s="337"/>
      <c r="BD31" s="337"/>
      <c r="BE31" s="265" t="s">
        <v>53</v>
      </c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7"/>
      <c r="BS31" s="265" t="s">
        <v>53</v>
      </c>
      <c r="BT31" s="266"/>
      <c r="BU31" s="266"/>
      <c r="BV31" s="266"/>
      <c r="BW31" s="266"/>
      <c r="BX31" s="266"/>
      <c r="BY31" s="266"/>
      <c r="BZ31" s="266"/>
      <c r="CA31" s="266"/>
      <c r="CB31" s="266"/>
      <c r="CC31" s="266"/>
      <c r="CD31" s="266"/>
      <c r="CE31" s="266"/>
      <c r="CF31" s="267"/>
      <c r="CG31" s="265" t="s">
        <v>53</v>
      </c>
      <c r="CH31" s="266"/>
      <c r="CI31" s="266"/>
      <c r="CJ31" s="266"/>
      <c r="CK31" s="266"/>
      <c r="CL31" s="266"/>
      <c r="CM31" s="266"/>
      <c r="CN31" s="266"/>
      <c r="CO31" s="266"/>
      <c r="CP31" s="266"/>
      <c r="CQ31" s="266"/>
      <c r="CR31" s="266"/>
      <c r="CS31" s="266"/>
      <c r="CT31" s="266"/>
      <c r="CU31" s="266"/>
      <c r="CV31" s="267"/>
      <c r="CW31" s="336" t="s">
        <v>53</v>
      </c>
      <c r="CX31" s="337"/>
      <c r="CY31" s="337"/>
      <c r="CZ31" s="337"/>
      <c r="DA31" s="337"/>
      <c r="DB31" s="337"/>
      <c r="DC31" s="337"/>
      <c r="DD31" s="337"/>
      <c r="DE31" s="337"/>
      <c r="DF31" s="337"/>
      <c r="DG31" s="337"/>
      <c r="DH31" s="337"/>
      <c r="DI31" s="338"/>
      <c r="DJ31" s="336" t="s">
        <v>53</v>
      </c>
      <c r="DK31" s="337"/>
      <c r="DL31" s="337"/>
      <c r="DM31" s="337"/>
      <c r="DN31" s="337"/>
      <c r="DO31" s="337"/>
      <c r="DP31" s="337"/>
      <c r="DQ31" s="337"/>
      <c r="DR31" s="337"/>
      <c r="DS31" s="337"/>
      <c r="DT31" s="337"/>
      <c r="DU31" s="338"/>
    </row>
    <row r="32" spans="1:125" s="6" customFormat="1" ht="16.5" customHeight="1" x14ac:dyDescent="0.25">
      <c r="A32" s="334" t="s">
        <v>31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70"/>
      <c r="BE32" s="265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7"/>
      <c r="BS32" s="265"/>
      <c r="BT32" s="266"/>
      <c r="BU32" s="266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267"/>
      <c r="CG32" s="265"/>
      <c r="CH32" s="266"/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7"/>
      <c r="CW32" s="265"/>
      <c r="CX32" s="266"/>
      <c r="CY32" s="266"/>
      <c r="CZ32" s="266"/>
      <c r="DA32" s="266"/>
      <c r="DB32" s="266"/>
      <c r="DC32" s="266"/>
      <c r="DD32" s="266"/>
      <c r="DE32" s="266"/>
      <c r="DF32" s="266"/>
      <c r="DG32" s="266"/>
      <c r="DH32" s="266"/>
      <c r="DI32" s="267"/>
      <c r="DJ32" s="265"/>
      <c r="DK32" s="266"/>
      <c r="DL32" s="266"/>
      <c r="DM32" s="266"/>
      <c r="DN32" s="266"/>
      <c r="DO32" s="266"/>
      <c r="DP32" s="266"/>
      <c r="DQ32" s="266"/>
      <c r="DR32" s="266"/>
      <c r="DS32" s="266"/>
      <c r="DT32" s="266"/>
      <c r="DU32" s="267"/>
    </row>
    <row r="33" spans="1:125" s="6" customFormat="1" ht="16.5" customHeight="1" x14ac:dyDescent="0.25">
      <c r="A33" s="339" t="s">
        <v>90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  <c r="BC33" s="340"/>
      <c r="BD33" s="340"/>
      <c r="BE33" s="340"/>
      <c r="BF33" s="340"/>
      <c r="BG33" s="340"/>
      <c r="BH33" s="340"/>
      <c r="BI33" s="340"/>
      <c r="BJ33" s="340"/>
      <c r="BK33" s="340"/>
      <c r="BL33" s="340"/>
      <c r="BM33" s="340"/>
      <c r="BN33" s="340"/>
      <c r="BO33" s="340"/>
      <c r="BP33" s="340"/>
      <c r="BQ33" s="340"/>
      <c r="BR33" s="340"/>
      <c r="BS33" s="340"/>
      <c r="BT33" s="340"/>
      <c r="BU33" s="340"/>
      <c r="BV33" s="340"/>
      <c r="BW33" s="340"/>
      <c r="BX33" s="340"/>
      <c r="BY33" s="340"/>
      <c r="BZ33" s="340"/>
      <c r="CA33" s="340"/>
      <c r="CB33" s="340"/>
      <c r="CC33" s="340"/>
      <c r="CD33" s="340"/>
      <c r="CE33" s="340"/>
      <c r="CF33" s="340"/>
      <c r="CG33" s="340"/>
      <c r="CH33" s="340"/>
      <c r="CI33" s="340"/>
      <c r="CJ33" s="340"/>
      <c r="CK33" s="340"/>
      <c r="CL33" s="340"/>
      <c r="CM33" s="340"/>
      <c r="CN33" s="340"/>
      <c r="CO33" s="340"/>
      <c r="CP33" s="340"/>
      <c r="CQ33" s="340"/>
      <c r="CR33" s="340"/>
      <c r="CS33" s="340"/>
      <c r="CT33" s="340"/>
      <c r="CU33" s="340"/>
      <c r="CV33" s="340"/>
      <c r="CW33" s="340"/>
      <c r="CX33" s="340"/>
      <c r="CY33" s="340"/>
      <c r="CZ33" s="340"/>
      <c r="DA33" s="340"/>
      <c r="DB33" s="340"/>
      <c r="DC33" s="340"/>
      <c r="DD33" s="340"/>
      <c r="DE33" s="340"/>
      <c r="DF33" s="340"/>
      <c r="DG33" s="340"/>
      <c r="DH33" s="340"/>
      <c r="DI33" s="340"/>
      <c r="DJ33" s="340"/>
      <c r="DK33" s="340"/>
      <c r="DL33" s="340"/>
      <c r="DM33" s="340"/>
      <c r="DN33" s="340"/>
      <c r="DO33" s="340"/>
      <c r="DP33" s="340"/>
      <c r="DQ33" s="340"/>
      <c r="DR33" s="340"/>
      <c r="DS33" s="340"/>
      <c r="DT33" s="340"/>
      <c r="DU33" s="340"/>
    </row>
    <row r="35" spans="1:125" s="7" customFormat="1" x14ac:dyDescent="0.25">
      <c r="A35" s="7" t="s">
        <v>91</v>
      </c>
    </row>
    <row r="36" spans="1:125" s="7" customFormat="1" ht="12.75" customHeight="1" x14ac:dyDescent="0.25"/>
    <row r="37" spans="1:125" s="11" customFormat="1" ht="18.75" customHeight="1" x14ac:dyDescent="0.2">
      <c r="A37" s="341" t="s">
        <v>10</v>
      </c>
      <c r="B37" s="342"/>
      <c r="C37" s="342"/>
      <c r="D37" s="342"/>
      <c r="E37" s="342"/>
      <c r="F37" s="343"/>
      <c r="G37" s="341" t="s">
        <v>92</v>
      </c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3"/>
      <c r="AC37" s="341" t="s">
        <v>30</v>
      </c>
      <c r="AD37" s="186"/>
      <c r="AE37" s="186"/>
      <c r="AF37" s="186"/>
      <c r="AG37" s="186"/>
      <c r="AH37" s="186"/>
      <c r="AI37" s="186"/>
      <c r="AJ37" s="186"/>
      <c r="AK37" s="186"/>
      <c r="AL37" s="341" t="s">
        <v>93</v>
      </c>
      <c r="AM37" s="186"/>
      <c r="AN37" s="186"/>
      <c r="AO37" s="186"/>
      <c r="AP37" s="186"/>
      <c r="AQ37" s="186"/>
      <c r="AR37" s="186"/>
      <c r="AS37" s="186"/>
      <c r="AT37" s="186"/>
      <c r="AU37" s="201"/>
      <c r="AV37" s="354" t="s">
        <v>94</v>
      </c>
      <c r="AW37" s="355"/>
      <c r="AX37" s="355"/>
      <c r="AY37" s="355"/>
      <c r="AZ37" s="355"/>
      <c r="BA37" s="355"/>
      <c r="BB37" s="355"/>
      <c r="BC37" s="355"/>
      <c r="BD37" s="356"/>
      <c r="BE37" s="341" t="s">
        <v>95</v>
      </c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/>
      <c r="BR37" s="343"/>
      <c r="BS37" s="361" t="s">
        <v>43</v>
      </c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  <c r="DU37" s="300"/>
    </row>
    <row r="38" spans="1:125" s="11" customFormat="1" ht="67.5" customHeight="1" x14ac:dyDescent="0.2">
      <c r="A38" s="344"/>
      <c r="B38" s="345"/>
      <c r="C38" s="345"/>
      <c r="D38" s="345"/>
      <c r="E38" s="345"/>
      <c r="F38" s="346"/>
      <c r="G38" s="344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6"/>
      <c r="AC38" s="350"/>
      <c r="AD38" s="351"/>
      <c r="AE38" s="351"/>
      <c r="AF38" s="351"/>
      <c r="AG38" s="351"/>
      <c r="AH38" s="351"/>
      <c r="AI38" s="351"/>
      <c r="AJ38" s="351"/>
      <c r="AK38" s="351"/>
      <c r="AL38" s="350"/>
      <c r="AM38" s="352"/>
      <c r="AN38" s="352"/>
      <c r="AO38" s="352"/>
      <c r="AP38" s="352"/>
      <c r="AQ38" s="352"/>
      <c r="AR38" s="352"/>
      <c r="AS38" s="352"/>
      <c r="AT38" s="352"/>
      <c r="AU38" s="353"/>
      <c r="AV38" s="357"/>
      <c r="AW38" s="357"/>
      <c r="AX38" s="357"/>
      <c r="AY38" s="357"/>
      <c r="AZ38" s="357"/>
      <c r="BA38" s="357"/>
      <c r="BB38" s="357"/>
      <c r="BC38" s="357"/>
      <c r="BD38" s="358"/>
      <c r="BE38" s="344"/>
      <c r="BF38" s="345"/>
      <c r="BG38" s="345"/>
      <c r="BH38" s="345"/>
      <c r="BI38" s="345"/>
      <c r="BJ38" s="345"/>
      <c r="BK38" s="345"/>
      <c r="BL38" s="345"/>
      <c r="BM38" s="345"/>
      <c r="BN38" s="345"/>
      <c r="BO38" s="345"/>
      <c r="BP38" s="345"/>
      <c r="BQ38" s="345"/>
      <c r="BR38" s="346"/>
      <c r="BS38" s="362" t="s">
        <v>75</v>
      </c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3"/>
      <c r="CG38" s="362" t="s">
        <v>45</v>
      </c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3"/>
      <c r="CW38" s="363" t="s">
        <v>46</v>
      </c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5"/>
    </row>
    <row r="39" spans="1:125" s="11" customFormat="1" ht="32.25" customHeight="1" x14ac:dyDescent="0.2">
      <c r="A39" s="347"/>
      <c r="B39" s="348"/>
      <c r="C39" s="348"/>
      <c r="D39" s="348"/>
      <c r="E39" s="348"/>
      <c r="F39" s="349"/>
      <c r="G39" s="347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9"/>
      <c r="AC39" s="202"/>
      <c r="AD39" s="203"/>
      <c r="AE39" s="203"/>
      <c r="AF39" s="203"/>
      <c r="AG39" s="203"/>
      <c r="AH39" s="203"/>
      <c r="AI39" s="203"/>
      <c r="AJ39" s="203"/>
      <c r="AK39" s="203"/>
      <c r="AL39" s="202"/>
      <c r="AM39" s="203"/>
      <c r="AN39" s="203"/>
      <c r="AO39" s="203"/>
      <c r="AP39" s="203"/>
      <c r="AQ39" s="203"/>
      <c r="AR39" s="203"/>
      <c r="AS39" s="203"/>
      <c r="AT39" s="203"/>
      <c r="AU39" s="204"/>
      <c r="AV39" s="359"/>
      <c r="AW39" s="359"/>
      <c r="AX39" s="359"/>
      <c r="AY39" s="359"/>
      <c r="AZ39" s="359"/>
      <c r="BA39" s="359"/>
      <c r="BB39" s="359"/>
      <c r="BC39" s="359"/>
      <c r="BD39" s="360"/>
      <c r="BE39" s="347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349"/>
      <c r="BS39" s="304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5"/>
      <c r="CE39" s="305"/>
      <c r="CF39" s="306"/>
      <c r="CG39" s="304"/>
      <c r="CH39" s="305"/>
      <c r="CI39" s="305"/>
      <c r="CJ39" s="305"/>
      <c r="CK39" s="305"/>
      <c r="CL39" s="305"/>
      <c r="CM39" s="305"/>
      <c r="CN39" s="305"/>
      <c r="CO39" s="305"/>
      <c r="CP39" s="305"/>
      <c r="CQ39" s="305"/>
      <c r="CR39" s="305"/>
      <c r="CS39" s="305"/>
      <c r="CT39" s="305"/>
      <c r="CU39" s="305"/>
      <c r="CV39" s="306"/>
      <c r="CW39" s="361" t="s">
        <v>50</v>
      </c>
      <c r="CX39" s="366"/>
      <c r="CY39" s="366"/>
      <c r="CZ39" s="366"/>
      <c r="DA39" s="366"/>
      <c r="DB39" s="366"/>
      <c r="DC39" s="366"/>
      <c r="DD39" s="366"/>
      <c r="DE39" s="366"/>
      <c r="DF39" s="366"/>
      <c r="DG39" s="366"/>
      <c r="DH39" s="366"/>
      <c r="DI39" s="367"/>
      <c r="DJ39" s="361" t="s">
        <v>67</v>
      </c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7"/>
    </row>
    <row r="40" spans="1:125" s="9" customFormat="1" x14ac:dyDescent="0.25">
      <c r="A40" s="312">
        <v>1</v>
      </c>
      <c r="B40" s="313"/>
      <c r="C40" s="313"/>
      <c r="D40" s="313"/>
      <c r="E40" s="313"/>
      <c r="F40" s="314"/>
      <c r="G40" s="312">
        <v>2</v>
      </c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4"/>
      <c r="AC40" s="328">
        <v>3</v>
      </c>
      <c r="AD40" s="329"/>
      <c r="AE40" s="329"/>
      <c r="AF40" s="329"/>
      <c r="AG40" s="329"/>
      <c r="AH40" s="329"/>
      <c r="AI40" s="329"/>
      <c r="AJ40" s="329"/>
      <c r="AK40" s="329"/>
      <c r="AL40" s="328">
        <v>4</v>
      </c>
      <c r="AM40" s="329"/>
      <c r="AN40" s="329"/>
      <c r="AO40" s="329"/>
      <c r="AP40" s="329"/>
      <c r="AQ40" s="329"/>
      <c r="AR40" s="329"/>
      <c r="AS40" s="329"/>
      <c r="AT40" s="329"/>
      <c r="AU40" s="330"/>
      <c r="AV40" s="331">
        <v>5</v>
      </c>
      <c r="AW40" s="329"/>
      <c r="AX40" s="329"/>
      <c r="AY40" s="329"/>
      <c r="AZ40" s="329"/>
      <c r="BA40" s="329"/>
      <c r="BB40" s="329"/>
      <c r="BC40" s="329"/>
      <c r="BD40" s="330"/>
      <c r="BE40" s="312">
        <v>6</v>
      </c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  <c r="BP40" s="313"/>
      <c r="BQ40" s="313"/>
      <c r="BR40" s="314"/>
      <c r="BS40" s="312">
        <v>7</v>
      </c>
      <c r="BT40" s="313"/>
      <c r="BU40" s="313"/>
      <c r="BV40" s="313"/>
      <c r="BW40" s="313"/>
      <c r="BX40" s="313"/>
      <c r="BY40" s="313"/>
      <c r="BZ40" s="313"/>
      <c r="CA40" s="313"/>
      <c r="CB40" s="313"/>
      <c r="CC40" s="313"/>
      <c r="CD40" s="313"/>
      <c r="CE40" s="313"/>
      <c r="CF40" s="314"/>
      <c r="CG40" s="312">
        <v>8</v>
      </c>
      <c r="CH40" s="313"/>
      <c r="CI40" s="313"/>
      <c r="CJ40" s="313"/>
      <c r="CK40" s="313"/>
      <c r="CL40" s="313"/>
      <c r="CM40" s="313"/>
      <c r="CN40" s="313"/>
      <c r="CO40" s="313"/>
      <c r="CP40" s="313"/>
      <c r="CQ40" s="313"/>
      <c r="CR40" s="313"/>
      <c r="CS40" s="313"/>
      <c r="CT40" s="313"/>
      <c r="CU40" s="313"/>
      <c r="CV40" s="314"/>
      <c r="CW40" s="312">
        <v>9</v>
      </c>
      <c r="CX40" s="313"/>
      <c r="CY40" s="313"/>
      <c r="CZ40" s="313"/>
      <c r="DA40" s="313"/>
      <c r="DB40" s="313"/>
      <c r="DC40" s="313"/>
      <c r="DD40" s="313"/>
      <c r="DE40" s="313"/>
      <c r="DF40" s="313"/>
      <c r="DG40" s="313"/>
      <c r="DH40" s="313"/>
      <c r="DI40" s="314"/>
      <c r="DJ40" s="312">
        <v>10</v>
      </c>
      <c r="DK40" s="313"/>
      <c r="DL40" s="313"/>
      <c r="DM40" s="313"/>
      <c r="DN40" s="313"/>
      <c r="DO40" s="313"/>
      <c r="DP40" s="313"/>
      <c r="DQ40" s="313"/>
      <c r="DR40" s="313"/>
      <c r="DS40" s="313"/>
      <c r="DT40" s="313"/>
      <c r="DU40" s="314"/>
    </row>
    <row r="41" spans="1:125" s="6" customFormat="1" ht="15.75" customHeight="1" x14ac:dyDescent="0.25">
      <c r="A41" s="280" t="s">
        <v>2</v>
      </c>
      <c r="B41" s="281"/>
      <c r="C41" s="281"/>
      <c r="D41" s="281"/>
      <c r="E41" s="281"/>
      <c r="F41" s="282"/>
      <c r="G41" s="283" t="s">
        <v>96</v>
      </c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1"/>
      <c r="AC41" s="328">
        <v>295</v>
      </c>
      <c r="AD41" s="329"/>
      <c r="AE41" s="329"/>
      <c r="AF41" s="329"/>
      <c r="AG41" s="329"/>
      <c r="AH41" s="329"/>
      <c r="AI41" s="329"/>
      <c r="AJ41" s="329"/>
      <c r="AK41" s="329"/>
      <c r="AL41" s="328" t="s">
        <v>53</v>
      </c>
      <c r="AM41" s="329"/>
      <c r="AN41" s="329"/>
      <c r="AO41" s="329"/>
      <c r="AP41" s="329"/>
      <c r="AQ41" s="329"/>
      <c r="AR41" s="329"/>
      <c r="AS41" s="329"/>
      <c r="AT41" s="329"/>
      <c r="AU41" s="330"/>
      <c r="AV41" s="331" t="s">
        <v>53</v>
      </c>
      <c r="AW41" s="329"/>
      <c r="AX41" s="329"/>
      <c r="AY41" s="329"/>
      <c r="AZ41" s="329"/>
      <c r="BA41" s="329"/>
      <c r="BB41" s="329"/>
      <c r="BC41" s="329"/>
      <c r="BD41" s="330"/>
      <c r="BE41" s="262">
        <v>20000</v>
      </c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4"/>
      <c r="BS41" s="262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4"/>
      <c r="CG41" s="262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/>
      <c r="CV41" s="264"/>
      <c r="CW41" s="271">
        <v>20000</v>
      </c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3"/>
      <c r="DJ41" s="336"/>
      <c r="DK41" s="337"/>
      <c r="DL41" s="337"/>
      <c r="DM41" s="337"/>
      <c r="DN41" s="337"/>
      <c r="DO41" s="337"/>
      <c r="DP41" s="337"/>
      <c r="DQ41" s="337"/>
      <c r="DR41" s="337"/>
      <c r="DS41" s="337"/>
      <c r="DT41" s="337"/>
      <c r="DU41" s="338"/>
    </row>
    <row r="42" spans="1:125" s="6" customFormat="1" ht="16.5" customHeight="1" x14ac:dyDescent="0.25">
      <c r="A42" s="324"/>
      <c r="B42" s="325"/>
      <c r="C42" s="325"/>
      <c r="D42" s="325"/>
      <c r="E42" s="325"/>
      <c r="F42" s="326"/>
      <c r="G42" s="327" t="s">
        <v>43</v>
      </c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4"/>
      <c r="AC42" s="328" t="s">
        <v>53</v>
      </c>
      <c r="AD42" s="329"/>
      <c r="AE42" s="329"/>
      <c r="AF42" s="329"/>
      <c r="AG42" s="329"/>
      <c r="AH42" s="329"/>
      <c r="AI42" s="329"/>
      <c r="AJ42" s="329"/>
      <c r="AK42" s="329"/>
      <c r="AL42" s="328" t="s">
        <v>53</v>
      </c>
      <c r="AM42" s="329"/>
      <c r="AN42" s="329"/>
      <c r="AO42" s="329"/>
      <c r="AP42" s="329"/>
      <c r="AQ42" s="329"/>
      <c r="AR42" s="329"/>
      <c r="AS42" s="329"/>
      <c r="AT42" s="329"/>
      <c r="AU42" s="330"/>
      <c r="AV42" s="331" t="s">
        <v>53</v>
      </c>
      <c r="AW42" s="329"/>
      <c r="AX42" s="329"/>
      <c r="AY42" s="329"/>
      <c r="AZ42" s="329"/>
      <c r="BA42" s="329"/>
      <c r="BB42" s="329"/>
      <c r="BC42" s="329"/>
      <c r="BD42" s="330"/>
      <c r="BE42" s="265" t="s">
        <v>53</v>
      </c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7"/>
      <c r="BS42" s="265" t="s">
        <v>53</v>
      </c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7"/>
      <c r="CG42" s="265" t="s">
        <v>53</v>
      </c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7"/>
      <c r="CW42" s="336" t="s">
        <v>53</v>
      </c>
      <c r="CX42" s="337"/>
      <c r="CY42" s="337"/>
      <c r="CZ42" s="337"/>
      <c r="DA42" s="337"/>
      <c r="DB42" s="337"/>
      <c r="DC42" s="337"/>
      <c r="DD42" s="337"/>
      <c r="DE42" s="337"/>
      <c r="DF42" s="337"/>
      <c r="DG42" s="337"/>
      <c r="DH42" s="337"/>
      <c r="DI42" s="338"/>
      <c r="DJ42" s="336" t="s">
        <v>53</v>
      </c>
      <c r="DK42" s="337"/>
      <c r="DL42" s="337"/>
      <c r="DM42" s="337"/>
      <c r="DN42" s="337"/>
      <c r="DO42" s="337"/>
      <c r="DP42" s="337"/>
      <c r="DQ42" s="337"/>
      <c r="DR42" s="337"/>
      <c r="DS42" s="337"/>
      <c r="DT42" s="337"/>
      <c r="DU42" s="338"/>
    </row>
    <row r="43" spans="1:125" s="6" customFormat="1" ht="16.5" customHeight="1" x14ac:dyDescent="0.25">
      <c r="A43" s="334" t="s">
        <v>31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1"/>
      <c r="BE43" s="335">
        <f>BE41</f>
        <v>20000</v>
      </c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7"/>
      <c r="BS43" s="265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7"/>
      <c r="CG43" s="265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7"/>
      <c r="CW43" s="335">
        <f>CW41</f>
        <v>20000</v>
      </c>
      <c r="CX43" s="266"/>
      <c r="CY43" s="266"/>
      <c r="CZ43" s="266"/>
      <c r="DA43" s="266"/>
      <c r="DB43" s="266"/>
      <c r="DC43" s="266"/>
      <c r="DD43" s="266"/>
      <c r="DE43" s="266"/>
      <c r="DF43" s="266"/>
      <c r="DG43" s="266"/>
      <c r="DH43" s="266"/>
      <c r="DI43" s="267"/>
      <c r="DJ43" s="265"/>
      <c r="DK43" s="266"/>
      <c r="DL43" s="266"/>
      <c r="DM43" s="266"/>
      <c r="DN43" s="266"/>
      <c r="DO43" s="266"/>
      <c r="DP43" s="266"/>
      <c r="DQ43" s="266"/>
      <c r="DR43" s="266"/>
      <c r="DS43" s="266"/>
      <c r="DT43" s="266"/>
      <c r="DU43" s="267"/>
    </row>
    <row r="44" spans="1:125" ht="21" customHeight="1" x14ac:dyDescent="0.25">
      <c r="A44" s="332" t="s">
        <v>97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3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3"/>
      <c r="BP44" s="333"/>
      <c r="BQ44" s="333"/>
      <c r="BR44" s="333"/>
      <c r="BS44" s="333"/>
      <c r="BT44" s="333"/>
      <c r="BU44" s="333"/>
      <c r="BV44" s="333"/>
      <c r="BW44" s="333"/>
      <c r="BX44" s="333"/>
      <c r="BY44" s="333"/>
      <c r="BZ44" s="333"/>
      <c r="CA44" s="333"/>
      <c r="CB44" s="333"/>
      <c r="CC44" s="333"/>
      <c r="CD44" s="333"/>
      <c r="CE44" s="333"/>
      <c r="CF44" s="333"/>
      <c r="CG44" s="333"/>
      <c r="CH44" s="333"/>
      <c r="CI44" s="333"/>
      <c r="CJ44" s="333"/>
      <c r="CK44" s="333"/>
      <c r="CL44" s="333"/>
      <c r="CM44" s="333"/>
      <c r="CN44" s="333"/>
      <c r="CO44" s="333"/>
      <c r="CP44" s="333"/>
      <c r="CQ44" s="333"/>
      <c r="CR44" s="333"/>
      <c r="CS44" s="333"/>
      <c r="CT44" s="333"/>
      <c r="CU44" s="333"/>
      <c r="CV44" s="333"/>
      <c r="CW44" s="333"/>
      <c r="CX44" s="333"/>
      <c r="CY44" s="333"/>
      <c r="CZ44" s="333"/>
      <c r="DA44" s="333"/>
      <c r="DB44" s="333"/>
      <c r="DC44" s="333"/>
      <c r="DD44" s="333"/>
      <c r="DE44" s="333"/>
      <c r="DF44" s="333"/>
      <c r="DG44" s="333"/>
      <c r="DH44" s="333"/>
      <c r="DI44" s="333"/>
      <c r="DJ44" s="333"/>
      <c r="DK44" s="333"/>
      <c r="DL44" s="333"/>
      <c r="DM44" s="333"/>
      <c r="DN44" s="333"/>
      <c r="DO44" s="333"/>
      <c r="DP44" s="333"/>
      <c r="DQ44" s="333"/>
      <c r="DR44" s="333"/>
      <c r="DS44" s="333"/>
      <c r="DT44" s="333"/>
      <c r="DU44" s="333"/>
    </row>
  </sheetData>
  <mergeCells count="213">
    <mergeCell ref="DJ6:DU6"/>
    <mergeCell ref="A7:F7"/>
    <mergeCell ref="G7:AB7"/>
    <mergeCell ref="AC7:AP7"/>
    <mergeCell ref="AQ7:BD7"/>
    <mergeCell ref="BE7:BR7"/>
    <mergeCell ref="BS7:CF7"/>
    <mergeCell ref="CG7:CV7"/>
    <mergeCell ref="CW7:DI7"/>
    <mergeCell ref="DJ7:DU7"/>
    <mergeCell ref="A4:F6"/>
    <mergeCell ref="G4:AB6"/>
    <mergeCell ref="AC4:AP6"/>
    <mergeCell ref="AQ4:BD6"/>
    <mergeCell ref="BE4:BR6"/>
    <mergeCell ref="BS4:DU4"/>
    <mergeCell ref="BS5:CF6"/>
    <mergeCell ref="CG5:CV6"/>
    <mergeCell ref="CW5:DU5"/>
    <mergeCell ref="CW6:DI6"/>
    <mergeCell ref="DJ10:DU11"/>
    <mergeCell ref="G11:AB11"/>
    <mergeCell ref="CG8:CV8"/>
    <mergeCell ref="CW8:DI8"/>
    <mergeCell ref="DJ8:DU8"/>
    <mergeCell ref="A9:F9"/>
    <mergeCell ref="G9:AB9"/>
    <mergeCell ref="AC9:AP9"/>
    <mergeCell ref="AQ9:BD9"/>
    <mergeCell ref="BE9:BR9"/>
    <mergeCell ref="BS9:CF9"/>
    <mergeCell ref="CG9:CV9"/>
    <mergeCell ref="A8:F8"/>
    <mergeCell ref="G8:AB8"/>
    <mergeCell ref="AC8:AP8"/>
    <mergeCell ref="AQ8:BD8"/>
    <mergeCell ref="BE8:BR8"/>
    <mergeCell ref="BS8:CF8"/>
    <mergeCell ref="CW9:DI9"/>
    <mergeCell ref="DJ9:DU9"/>
    <mergeCell ref="BS12:CF12"/>
    <mergeCell ref="CG12:CV12"/>
    <mergeCell ref="CW12:DI12"/>
    <mergeCell ref="G14:AB14"/>
    <mergeCell ref="A10:F11"/>
    <mergeCell ref="G10:AB10"/>
    <mergeCell ref="AC10:AP11"/>
    <mergeCell ref="AQ10:BD11"/>
    <mergeCell ref="BE10:BR11"/>
    <mergeCell ref="BS10:CF11"/>
    <mergeCell ref="CG10:CV11"/>
    <mergeCell ref="CW10:DI11"/>
    <mergeCell ref="A15:F15"/>
    <mergeCell ref="G15:AB15"/>
    <mergeCell ref="AC15:AP15"/>
    <mergeCell ref="AQ15:BD15"/>
    <mergeCell ref="BE15:BR15"/>
    <mergeCell ref="DJ12:DU12"/>
    <mergeCell ref="A13:F14"/>
    <mergeCell ref="G13:AB13"/>
    <mergeCell ref="AC13:AP14"/>
    <mergeCell ref="AQ13:BD14"/>
    <mergeCell ref="BE13:BR14"/>
    <mergeCell ref="BS13:CF14"/>
    <mergeCell ref="CG13:CV14"/>
    <mergeCell ref="CW13:DI14"/>
    <mergeCell ref="DJ13:DU14"/>
    <mergeCell ref="BS15:CF15"/>
    <mergeCell ref="CG15:CV15"/>
    <mergeCell ref="CW15:DI15"/>
    <mergeCell ref="DJ15:DU15"/>
    <mergeCell ref="A12:F12"/>
    <mergeCell ref="G12:AB12"/>
    <mergeCell ref="AC12:AP12"/>
    <mergeCell ref="AQ12:BD12"/>
    <mergeCell ref="BE12:BR12"/>
    <mergeCell ref="CG18:CV18"/>
    <mergeCell ref="CW18:DI18"/>
    <mergeCell ref="DJ18:DU18"/>
    <mergeCell ref="CW17:DI17"/>
    <mergeCell ref="DJ17:DU17"/>
    <mergeCell ref="CG16:CV16"/>
    <mergeCell ref="CW16:DI16"/>
    <mergeCell ref="DJ16:DU16"/>
    <mergeCell ref="A17:F17"/>
    <mergeCell ref="G17:AB17"/>
    <mergeCell ref="AC17:AP17"/>
    <mergeCell ref="AQ17:BD17"/>
    <mergeCell ref="BE17:BR17"/>
    <mergeCell ref="BS17:CF17"/>
    <mergeCell ref="CG17:CV17"/>
    <mergeCell ref="A16:F16"/>
    <mergeCell ref="G16:AB16"/>
    <mergeCell ref="AC16:AP16"/>
    <mergeCell ref="AQ16:BD16"/>
    <mergeCell ref="BE16:BR16"/>
    <mergeCell ref="BS16:CF16"/>
    <mergeCell ref="A18:BD18"/>
    <mergeCell ref="BE18:BR18"/>
    <mergeCell ref="BS18:CF18"/>
    <mergeCell ref="A19:DU19"/>
    <mergeCell ref="A24:F26"/>
    <mergeCell ref="G24:AB26"/>
    <mergeCell ref="AC24:AP26"/>
    <mergeCell ref="AQ24:BD26"/>
    <mergeCell ref="BE24:BR26"/>
    <mergeCell ref="BS24:DU24"/>
    <mergeCell ref="BS25:CF26"/>
    <mergeCell ref="CG25:CV26"/>
    <mergeCell ref="CW25:DU25"/>
    <mergeCell ref="CW26:DI26"/>
    <mergeCell ref="DJ26:DU26"/>
    <mergeCell ref="A27:F27"/>
    <mergeCell ref="G27:AB27"/>
    <mergeCell ref="AC27:AP27"/>
    <mergeCell ref="AQ27:BD27"/>
    <mergeCell ref="BE27:BR27"/>
    <mergeCell ref="BS27:CF27"/>
    <mergeCell ref="CG27:CV27"/>
    <mergeCell ref="CW27:DI27"/>
    <mergeCell ref="DJ27:DU27"/>
    <mergeCell ref="A28:F28"/>
    <mergeCell ref="G28:AB28"/>
    <mergeCell ref="AC28:AP28"/>
    <mergeCell ref="AQ28:BD28"/>
    <mergeCell ref="BE28:BR28"/>
    <mergeCell ref="BS28:CF28"/>
    <mergeCell ref="CG28:CV28"/>
    <mergeCell ref="CW28:DI28"/>
    <mergeCell ref="DJ28:DU28"/>
    <mergeCell ref="A29:F29"/>
    <mergeCell ref="G29:AB29"/>
    <mergeCell ref="AC29:AP29"/>
    <mergeCell ref="AQ29:BD29"/>
    <mergeCell ref="BE29:BR29"/>
    <mergeCell ref="BS29:CF29"/>
    <mergeCell ref="CG29:CV29"/>
    <mergeCell ref="CW29:DI29"/>
    <mergeCell ref="DJ29:DU29"/>
    <mergeCell ref="A32:BD32"/>
    <mergeCell ref="BE32:BR32"/>
    <mergeCell ref="BS32:CF32"/>
    <mergeCell ref="CG32:CV32"/>
    <mergeCell ref="CW32:DI32"/>
    <mergeCell ref="DJ32:DU32"/>
    <mergeCell ref="DJ31:DU31"/>
    <mergeCell ref="CW30:DI30"/>
    <mergeCell ref="DJ30:DU30"/>
    <mergeCell ref="A31:F31"/>
    <mergeCell ref="G31:AB31"/>
    <mergeCell ref="AC31:AP31"/>
    <mergeCell ref="AQ31:BD31"/>
    <mergeCell ref="BE31:BR31"/>
    <mergeCell ref="BS31:CF31"/>
    <mergeCell ref="CG31:CV31"/>
    <mergeCell ref="CW31:DI31"/>
    <mergeCell ref="A30:F30"/>
    <mergeCell ref="G30:AB30"/>
    <mergeCell ref="AC30:AP30"/>
    <mergeCell ref="AQ30:BD30"/>
    <mergeCell ref="BE30:BR30"/>
    <mergeCell ref="BS30:CF30"/>
    <mergeCell ref="CG30:CV30"/>
    <mergeCell ref="A33:DU33"/>
    <mergeCell ref="A37:F39"/>
    <mergeCell ref="G37:AB39"/>
    <mergeCell ref="AC37:AK39"/>
    <mergeCell ref="AL37:AU39"/>
    <mergeCell ref="AV37:BD39"/>
    <mergeCell ref="BE37:BR39"/>
    <mergeCell ref="BS37:DU37"/>
    <mergeCell ref="BS38:CF39"/>
    <mergeCell ref="CG38:CV39"/>
    <mergeCell ref="CW38:DU38"/>
    <mergeCell ref="CW39:DI39"/>
    <mergeCell ref="DJ39:DU39"/>
    <mergeCell ref="DJ40:DU40"/>
    <mergeCell ref="A41:F41"/>
    <mergeCell ref="G41:AB41"/>
    <mergeCell ref="AC41:AK41"/>
    <mergeCell ref="AL41:AU41"/>
    <mergeCell ref="AV41:BD41"/>
    <mergeCell ref="BE41:BR41"/>
    <mergeCell ref="BS41:CF41"/>
    <mergeCell ref="CG41:CV41"/>
    <mergeCell ref="CW41:DI41"/>
    <mergeCell ref="DJ41:DU41"/>
    <mergeCell ref="A40:F40"/>
    <mergeCell ref="G40:AB40"/>
    <mergeCell ref="AC40:AK40"/>
    <mergeCell ref="AL40:AU40"/>
    <mergeCell ref="AV40:BD40"/>
    <mergeCell ref="BE40:BR40"/>
    <mergeCell ref="BS40:CF40"/>
    <mergeCell ref="CG40:CV40"/>
    <mergeCell ref="CW40:DI40"/>
    <mergeCell ref="A42:F42"/>
    <mergeCell ref="G42:AB42"/>
    <mergeCell ref="AC42:AK42"/>
    <mergeCell ref="AL42:AU42"/>
    <mergeCell ref="AV42:BD42"/>
    <mergeCell ref="BE42:BR42"/>
    <mergeCell ref="BS42:CF42"/>
    <mergeCell ref="A44:DU44"/>
    <mergeCell ref="A43:BD43"/>
    <mergeCell ref="BE43:BR43"/>
    <mergeCell ref="BS43:CF43"/>
    <mergeCell ref="CG43:CV43"/>
    <mergeCell ref="CW43:DI43"/>
    <mergeCell ref="DJ43:DU43"/>
    <mergeCell ref="CG42:CV42"/>
    <mergeCell ref="CW42:DI42"/>
    <mergeCell ref="DJ42:DU42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T18"/>
  <sheetViews>
    <sheetView topLeftCell="A5" workbookViewId="0">
      <selection activeCell="EO10" sqref="EO10"/>
    </sheetView>
  </sheetViews>
  <sheetFormatPr defaultColWidth="0.85546875" defaultRowHeight="39" customHeight="1" x14ac:dyDescent="0.25"/>
  <cols>
    <col min="1" max="74" width="0.85546875" style="10"/>
    <col min="75" max="75" width="4.85546875" style="10" customWidth="1"/>
    <col min="76" max="86" width="0.85546875" style="10"/>
    <col min="87" max="87" width="3.7109375" style="10" customWidth="1"/>
    <col min="88" max="121" width="0.85546875" style="10"/>
    <col min="122" max="122" width="2.42578125" style="10" customWidth="1"/>
    <col min="123" max="123" width="0.85546875" style="10"/>
    <col min="124" max="124" width="2.28515625" style="10" customWidth="1"/>
    <col min="125" max="330" width="0.85546875" style="10"/>
    <col min="331" max="331" width="2.7109375" style="10" customWidth="1"/>
    <col min="332" max="377" width="0.85546875" style="10"/>
    <col min="378" max="378" width="2.42578125" style="10" customWidth="1"/>
    <col min="379" max="379" width="0.85546875" style="10"/>
    <col min="380" max="380" width="2.28515625" style="10" customWidth="1"/>
    <col min="381" max="586" width="0.85546875" style="10"/>
    <col min="587" max="587" width="2.7109375" style="10" customWidth="1"/>
    <col min="588" max="633" width="0.85546875" style="10"/>
    <col min="634" max="634" width="2.42578125" style="10" customWidth="1"/>
    <col min="635" max="635" width="0.85546875" style="10"/>
    <col min="636" max="636" width="2.28515625" style="10" customWidth="1"/>
    <col min="637" max="842" width="0.85546875" style="10"/>
    <col min="843" max="843" width="2.7109375" style="10" customWidth="1"/>
    <col min="844" max="889" width="0.85546875" style="10"/>
    <col min="890" max="890" width="2.42578125" style="10" customWidth="1"/>
    <col min="891" max="891" width="0.85546875" style="10"/>
    <col min="892" max="892" width="2.28515625" style="10" customWidth="1"/>
    <col min="893" max="1098" width="0.85546875" style="10"/>
    <col min="1099" max="1099" width="2.7109375" style="10" customWidth="1"/>
    <col min="1100" max="1145" width="0.85546875" style="10"/>
    <col min="1146" max="1146" width="2.42578125" style="10" customWidth="1"/>
    <col min="1147" max="1147" width="0.85546875" style="10"/>
    <col min="1148" max="1148" width="2.28515625" style="10" customWidth="1"/>
    <col min="1149" max="1354" width="0.85546875" style="10"/>
    <col min="1355" max="1355" width="2.7109375" style="10" customWidth="1"/>
    <col min="1356" max="1401" width="0.85546875" style="10"/>
    <col min="1402" max="1402" width="2.42578125" style="10" customWidth="1"/>
    <col min="1403" max="1403" width="0.85546875" style="10"/>
    <col min="1404" max="1404" width="2.28515625" style="10" customWidth="1"/>
    <col min="1405" max="1610" width="0.85546875" style="10"/>
    <col min="1611" max="1611" width="2.7109375" style="10" customWidth="1"/>
    <col min="1612" max="1657" width="0.85546875" style="10"/>
    <col min="1658" max="1658" width="2.42578125" style="10" customWidth="1"/>
    <col min="1659" max="1659" width="0.85546875" style="10"/>
    <col min="1660" max="1660" width="2.28515625" style="10" customWidth="1"/>
    <col min="1661" max="1866" width="0.85546875" style="10"/>
    <col min="1867" max="1867" width="2.7109375" style="10" customWidth="1"/>
    <col min="1868" max="1913" width="0.85546875" style="10"/>
    <col min="1914" max="1914" width="2.42578125" style="10" customWidth="1"/>
    <col min="1915" max="1915" width="0.85546875" style="10"/>
    <col min="1916" max="1916" width="2.28515625" style="10" customWidth="1"/>
    <col min="1917" max="2122" width="0.85546875" style="10"/>
    <col min="2123" max="2123" width="2.7109375" style="10" customWidth="1"/>
    <col min="2124" max="2169" width="0.85546875" style="10"/>
    <col min="2170" max="2170" width="2.42578125" style="10" customWidth="1"/>
    <col min="2171" max="2171" width="0.85546875" style="10"/>
    <col min="2172" max="2172" width="2.28515625" style="10" customWidth="1"/>
    <col min="2173" max="2378" width="0.85546875" style="10"/>
    <col min="2379" max="2379" width="2.7109375" style="10" customWidth="1"/>
    <col min="2380" max="2425" width="0.85546875" style="10"/>
    <col min="2426" max="2426" width="2.42578125" style="10" customWidth="1"/>
    <col min="2427" max="2427" width="0.85546875" style="10"/>
    <col min="2428" max="2428" width="2.28515625" style="10" customWidth="1"/>
    <col min="2429" max="2634" width="0.85546875" style="10"/>
    <col min="2635" max="2635" width="2.7109375" style="10" customWidth="1"/>
    <col min="2636" max="2681" width="0.85546875" style="10"/>
    <col min="2682" max="2682" width="2.42578125" style="10" customWidth="1"/>
    <col min="2683" max="2683" width="0.85546875" style="10"/>
    <col min="2684" max="2684" width="2.28515625" style="10" customWidth="1"/>
    <col min="2685" max="2890" width="0.85546875" style="10"/>
    <col min="2891" max="2891" width="2.7109375" style="10" customWidth="1"/>
    <col min="2892" max="2937" width="0.85546875" style="10"/>
    <col min="2938" max="2938" width="2.42578125" style="10" customWidth="1"/>
    <col min="2939" max="2939" width="0.85546875" style="10"/>
    <col min="2940" max="2940" width="2.28515625" style="10" customWidth="1"/>
    <col min="2941" max="3146" width="0.85546875" style="10"/>
    <col min="3147" max="3147" width="2.7109375" style="10" customWidth="1"/>
    <col min="3148" max="3193" width="0.85546875" style="10"/>
    <col min="3194" max="3194" width="2.42578125" style="10" customWidth="1"/>
    <col min="3195" max="3195" width="0.85546875" style="10"/>
    <col min="3196" max="3196" width="2.28515625" style="10" customWidth="1"/>
    <col min="3197" max="3402" width="0.85546875" style="10"/>
    <col min="3403" max="3403" width="2.7109375" style="10" customWidth="1"/>
    <col min="3404" max="3449" width="0.85546875" style="10"/>
    <col min="3450" max="3450" width="2.42578125" style="10" customWidth="1"/>
    <col min="3451" max="3451" width="0.85546875" style="10"/>
    <col min="3452" max="3452" width="2.28515625" style="10" customWidth="1"/>
    <col min="3453" max="3658" width="0.85546875" style="10"/>
    <col min="3659" max="3659" width="2.7109375" style="10" customWidth="1"/>
    <col min="3660" max="3705" width="0.85546875" style="10"/>
    <col min="3706" max="3706" width="2.42578125" style="10" customWidth="1"/>
    <col min="3707" max="3707" width="0.85546875" style="10"/>
    <col min="3708" max="3708" width="2.28515625" style="10" customWidth="1"/>
    <col min="3709" max="3914" width="0.85546875" style="10"/>
    <col min="3915" max="3915" width="2.7109375" style="10" customWidth="1"/>
    <col min="3916" max="3961" width="0.85546875" style="10"/>
    <col min="3962" max="3962" width="2.42578125" style="10" customWidth="1"/>
    <col min="3963" max="3963" width="0.85546875" style="10"/>
    <col min="3964" max="3964" width="2.28515625" style="10" customWidth="1"/>
    <col min="3965" max="4170" width="0.85546875" style="10"/>
    <col min="4171" max="4171" width="2.7109375" style="10" customWidth="1"/>
    <col min="4172" max="4217" width="0.85546875" style="10"/>
    <col min="4218" max="4218" width="2.42578125" style="10" customWidth="1"/>
    <col min="4219" max="4219" width="0.85546875" style="10"/>
    <col min="4220" max="4220" width="2.28515625" style="10" customWidth="1"/>
    <col min="4221" max="4426" width="0.85546875" style="10"/>
    <col min="4427" max="4427" width="2.7109375" style="10" customWidth="1"/>
    <col min="4428" max="4473" width="0.85546875" style="10"/>
    <col min="4474" max="4474" width="2.42578125" style="10" customWidth="1"/>
    <col min="4475" max="4475" width="0.85546875" style="10"/>
    <col min="4476" max="4476" width="2.28515625" style="10" customWidth="1"/>
    <col min="4477" max="4682" width="0.85546875" style="10"/>
    <col min="4683" max="4683" width="2.7109375" style="10" customWidth="1"/>
    <col min="4684" max="4729" width="0.85546875" style="10"/>
    <col min="4730" max="4730" width="2.42578125" style="10" customWidth="1"/>
    <col min="4731" max="4731" width="0.85546875" style="10"/>
    <col min="4732" max="4732" width="2.28515625" style="10" customWidth="1"/>
    <col min="4733" max="4938" width="0.85546875" style="10"/>
    <col min="4939" max="4939" width="2.7109375" style="10" customWidth="1"/>
    <col min="4940" max="4985" width="0.85546875" style="10"/>
    <col min="4986" max="4986" width="2.42578125" style="10" customWidth="1"/>
    <col min="4987" max="4987" width="0.85546875" style="10"/>
    <col min="4988" max="4988" width="2.28515625" style="10" customWidth="1"/>
    <col min="4989" max="5194" width="0.85546875" style="10"/>
    <col min="5195" max="5195" width="2.7109375" style="10" customWidth="1"/>
    <col min="5196" max="5241" width="0.85546875" style="10"/>
    <col min="5242" max="5242" width="2.42578125" style="10" customWidth="1"/>
    <col min="5243" max="5243" width="0.85546875" style="10"/>
    <col min="5244" max="5244" width="2.28515625" style="10" customWidth="1"/>
    <col min="5245" max="5450" width="0.85546875" style="10"/>
    <col min="5451" max="5451" width="2.7109375" style="10" customWidth="1"/>
    <col min="5452" max="5497" width="0.85546875" style="10"/>
    <col min="5498" max="5498" width="2.42578125" style="10" customWidth="1"/>
    <col min="5499" max="5499" width="0.85546875" style="10"/>
    <col min="5500" max="5500" width="2.28515625" style="10" customWidth="1"/>
    <col min="5501" max="5706" width="0.85546875" style="10"/>
    <col min="5707" max="5707" width="2.7109375" style="10" customWidth="1"/>
    <col min="5708" max="5753" width="0.85546875" style="10"/>
    <col min="5754" max="5754" width="2.42578125" style="10" customWidth="1"/>
    <col min="5755" max="5755" width="0.85546875" style="10"/>
    <col min="5756" max="5756" width="2.28515625" style="10" customWidth="1"/>
    <col min="5757" max="5962" width="0.85546875" style="10"/>
    <col min="5963" max="5963" width="2.7109375" style="10" customWidth="1"/>
    <col min="5964" max="6009" width="0.85546875" style="10"/>
    <col min="6010" max="6010" width="2.42578125" style="10" customWidth="1"/>
    <col min="6011" max="6011" width="0.85546875" style="10"/>
    <col min="6012" max="6012" width="2.28515625" style="10" customWidth="1"/>
    <col min="6013" max="6218" width="0.85546875" style="10"/>
    <col min="6219" max="6219" width="2.7109375" style="10" customWidth="1"/>
    <col min="6220" max="6265" width="0.85546875" style="10"/>
    <col min="6266" max="6266" width="2.42578125" style="10" customWidth="1"/>
    <col min="6267" max="6267" width="0.85546875" style="10"/>
    <col min="6268" max="6268" width="2.28515625" style="10" customWidth="1"/>
    <col min="6269" max="6474" width="0.85546875" style="10"/>
    <col min="6475" max="6475" width="2.7109375" style="10" customWidth="1"/>
    <col min="6476" max="6521" width="0.85546875" style="10"/>
    <col min="6522" max="6522" width="2.42578125" style="10" customWidth="1"/>
    <col min="6523" max="6523" width="0.85546875" style="10"/>
    <col min="6524" max="6524" width="2.28515625" style="10" customWidth="1"/>
    <col min="6525" max="6730" width="0.85546875" style="10"/>
    <col min="6731" max="6731" width="2.7109375" style="10" customWidth="1"/>
    <col min="6732" max="6777" width="0.85546875" style="10"/>
    <col min="6778" max="6778" width="2.42578125" style="10" customWidth="1"/>
    <col min="6779" max="6779" width="0.85546875" style="10"/>
    <col min="6780" max="6780" width="2.28515625" style="10" customWidth="1"/>
    <col min="6781" max="6986" width="0.85546875" style="10"/>
    <col min="6987" max="6987" width="2.7109375" style="10" customWidth="1"/>
    <col min="6988" max="7033" width="0.85546875" style="10"/>
    <col min="7034" max="7034" width="2.42578125" style="10" customWidth="1"/>
    <col min="7035" max="7035" width="0.85546875" style="10"/>
    <col min="7036" max="7036" width="2.28515625" style="10" customWidth="1"/>
    <col min="7037" max="7242" width="0.85546875" style="10"/>
    <col min="7243" max="7243" width="2.7109375" style="10" customWidth="1"/>
    <col min="7244" max="7289" width="0.85546875" style="10"/>
    <col min="7290" max="7290" width="2.42578125" style="10" customWidth="1"/>
    <col min="7291" max="7291" width="0.85546875" style="10"/>
    <col min="7292" max="7292" width="2.28515625" style="10" customWidth="1"/>
    <col min="7293" max="7498" width="0.85546875" style="10"/>
    <col min="7499" max="7499" width="2.7109375" style="10" customWidth="1"/>
    <col min="7500" max="7545" width="0.85546875" style="10"/>
    <col min="7546" max="7546" width="2.42578125" style="10" customWidth="1"/>
    <col min="7547" max="7547" width="0.85546875" style="10"/>
    <col min="7548" max="7548" width="2.28515625" style="10" customWidth="1"/>
    <col min="7549" max="7754" width="0.85546875" style="10"/>
    <col min="7755" max="7755" width="2.7109375" style="10" customWidth="1"/>
    <col min="7756" max="7801" width="0.85546875" style="10"/>
    <col min="7802" max="7802" width="2.42578125" style="10" customWidth="1"/>
    <col min="7803" max="7803" width="0.85546875" style="10"/>
    <col min="7804" max="7804" width="2.28515625" style="10" customWidth="1"/>
    <col min="7805" max="8010" width="0.85546875" style="10"/>
    <col min="8011" max="8011" width="2.7109375" style="10" customWidth="1"/>
    <col min="8012" max="8057" width="0.85546875" style="10"/>
    <col min="8058" max="8058" width="2.42578125" style="10" customWidth="1"/>
    <col min="8059" max="8059" width="0.85546875" style="10"/>
    <col min="8060" max="8060" width="2.28515625" style="10" customWidth="1"/>
    <col min="8061" max="8266" width="0.85546875" style="10"/>
    <col min="8267" max="8267" width="2.7109375" style="10" customWidth="1"/>
    <col min="8268" max="8313" width="0.85546875" style="10"/>
    <col min="8314" max="8314" width="2.42578125" style="10" customWidth="1"/>
    <col min="8315" max="8315" width="0.85546875" style="10"/>
    <col min="8316" max="8316" width="2.28515625" style="10" customWidth="1"/>
    <col min="8317" max="8522" width="0.85546875" style="10"/>
    <col min="8523" max="8523" width="2.7109375" style="10" customWidth="1"/>
    <col min="8524" max="8569" width="0.85546875" style="10"/>
    <col min="8570" max="8570" width="2.42578125" style="10" customWidth="1"/>
    <col min="8571" max="8571" width="0.85546875" style="10"/>
    <col min="8572" max="8572" width="2.28515625" style="10" customWidth="1"/>
    <col min="8573" max="8778" width="0.85546875" style="10"/>
    <col min="8779" max="8779" width="2.7109375" style="10" customWidth="1"/>
    <col min="8780" max="8825" width="0.85546875" style="10"/>
    <col min="8826" max="8826" width="2.42578125" style="10" customWidth="1"/>
    <col min="8827" max="8827" width="0.85546875" style="10"/>
    <col min="8828" max="8828" width="2.28515625" style="10" customWidth="1"/>
    <col min="8829" max="9034" width="0.85546875" style="10"/>
    <col min="9035" max="9035" width="2.7109375" style="10" customWidth="1"/>
    <col min="9036" max="9081" width="0.85546875" style="10"/>
    <col min="9082" max="9082" width="2.42578125" style="10" customWidth="1"/>
    <col min="9083" max="9083" width="0.85546875" style="10"/>
    <col min="9084" max="9084" width="2.28515625" style="10" customWidth="1"/>
    <col min="9085" max="9290" width="0.85546875" style="10"/>
    <col min="9291" max="9291" width="2.7109375" style="10" customWidth="1"/>
    <col min="9292" max="9337" width="0.85546875" style="10"/>
    <col min="9338" max="9338" width="2.42578125" style="10" customWidth="1"/>
    <col min="9339" max="9339" width="0.85546875" style="10"/>
    <col min="9340" max="9340" width="2.28515625" style="10" customWidth="1"/>
    <col min="9341" max="9546" width="0.85546875" style="10"/>
    <col min="9547" max="9547" width="2.7109375" style="10" customWidth="1"/>
    <col min="9548" max="9593" width="0.85546875" style="10"/>
    <col min="9594" max="9594" width="2.42578125" style="10" customWidth="1"/>
    <col min="9595" max="9595" width="0.85546875" style="10"/>
    <col min="9596" max="9596" width="2.28515625" style="10" customWidth="1"/>
    <col min="9597" max="9802" width="0.85546875" style="10"/>
    <col min="9803" max="9803" width="2.7109375" style="10" customWidth="1"/>
    <col min="9804" max="9849" width="0.85546875" style="10"/>
    <col min="9850" max="9850" width="2.42578125" style="10" customWidth="1"/>
    <col min="9851" max="9851" width="0.85546875" style="10"/>
    <col min="9852" max="9852" width="2.28515625" style="10" customWidth="1"/>
    <col min="9853" max="10058" width="0.85546875" style="10"/>
    <col min="10059" max="10059" width="2.7109375" style="10" customWidth="1"/>
    <col min="10060" max="10105" width="0.85546875" style="10"/>
    <col min="10106" max="10106" width="2.42578125" style="10" customWidth="1"/>
    <col min="10107" max="10107" width="0.85546875" style="10"/>
    <col min="10108" max="10108" width="2.28515625" style="10" customWidth="1"/>
    <col min="10109" max="10314" width="0.85546875" style="10"/>
    <col min="10315" max="10315" width="2.7109375" style="10" customWidth="1"/>
    <col min="10316" max="10361" width="0.85546875" style="10"/>
    <col min="10362" max="10362" width="2.42578125" style="10" customWidth="1"/>
    <col min="10363" max="10363" width="0.85546875" style="10"/>
    <col min="10364" max="10364" width="2.28515625" style="10" customWidth="1"/>
    <col min="10365" max="10570" width="0.85546875" style="10"/>
    <col min="10571" max="10571" width="2.7109375" style="10" customWidth="1"/>
    <col min="10572" max="10617" width="0.85546875" style="10"/>
    <col min="10618" max="10618" width="2.42578125" style="10" customWidth="1"/>
    <col min="10619" max="10619" width="0.85546875" style="10"/>
    <col min="10620" max="10620" width="2.28515625" style="10" customWidth="1"/>
    <col min="10621" max="10826" width="0.85546875" style="10"/>
    <col min="10827" max="10827" width="2.7109375" style="10" customWidth="1"/>
    <col min="10828" max="10873" width="0.85546875" style="10"/>
    <col min="10874" max="10874" width="2.42578125" style="10" customWidth="1"/>
    <col min="10875" max="10875" width="0.85546875" style="10"/>
    <col min="10876" max="10876" width="2.28515625" style="10" customWidth="1"/>
    <col min="10877" max="11082" width="0.85546875" style="10"/>
    <col min="11083" max="11083" width="2.7109375" style="10" customWidth="1"/>
    <col min="11084" max="11129" width="0.85546875" style="10"/>
    <col min="11130" max="11130" width="2.42578125" style="10" customWidth="1"/>
    <col min="11131" max="11131" width="0.85546875" style="10"/>
    <col min="11132" max="11132" width="2.28515625" style="10" customWidth="1"/>
    <col min="11133" max="11338" width="0.85546875" style="10"/>
    <col min="11339" max="11339" width="2.7109375" style="10" customWidth="1"/>
    <col min="11340" max="11385" width="0.85546875" style="10"/>
    <col min="11386" max="11386" width="2.42578125" style="10" customWidth="1"/>
    <col min="11387" max="11387" width="0.85546875" style="10"/>
    <col min="11388" max="11388" width="2.28515625" style="10" customWidth="1"/>
    <col min="11389" max="11594" width="0.85546875" style="10"/>
    <col min="11595" max="11595" width="2.7109375" style="10" customWidth="1"/>
    <col min="11596" max="11641" width="0.85546875" style="10"/>
    <col min="11642" max="11642" width="2.42578125" style="10" customWidth="1"/>
    <col min="11643" max="11643" width="0.85546875" style="10"/>
    <col min="11644" max="11644" width="2.28515625" style="10" customWidth="1"/>
    <col min="11645" max="11850" width="0.85546875" style="10"/>
    <col min="11851" max="11851" width="2.7109375" style="10" customWidth="1"/>
    <col min="11852" max="11897" width="0.85546875" style="10"/>
    <col min="11898" max="11898" width="2.42578125" style="10" customWidth="1"/>
    <col min="11899" max="11899" width="0.85546875" style="10"/>
    <col min="11900" max="11900" width="2.28515625" style="10" customWidth="1"/>
    <col min="11901" max="12106" width="0.85546875" style="10"/>
    <col min="12107" max="12107" width="2.7109375" style="10" customWidth="1"/>
    <col min="12108" max="12153" width="0.85546875" style="10"/>
    <col min="12154" max="12154" width="2.42578125" style="10" customWidth="1"/>
    <col min="12155" max="12155" width="0.85546875" style="10"/>
    <col min="12156" max="12156" width="2.28515625" style="10" customWidth="1"/>
    <col min="12157" max="12362" width="0.85546875" style="10"/>
    <col min="12363" max="12363" width="2.7109375" style="10" customWidth="1"/>
    <col min="12364" max="12409" width="0.85546875" style="10"/>
    <col min="12410" max="12410" width="2.42578125" style="10" customWidth="1"/>
    <col min="12411" max="12411" width="0.85546875" style="10"/>
    <col min="12412" max="12412" width="2.28515625" style="10" customWidth="1"/>
    <col min="12413" max="12618" width="0.85546875" style="10"/>
    <col min="12619" max="12619" width="2.7109375" style="10" customWidth="1"/>
    <col min="12620" max="12665" width="0.85546875" style="10"/>
    <col min="12666" max="12666" width="2.42578125" style="10" customWidth="1"/>
    <col min="12667" max="12667" width="0.85546875" style="10"/>
    <col min="12668" max="12668" width="2.28515625" style="10" customWidth="1"/>
    <col min="12669" max="12874" width="0.85546875" style="10"/>
    <col min="12875" max="12875" width="2.7109375" style="10" customWidth="1"/>
    <col min="12876" max="12921" width="0.85546875" style="10"/>
    <col min="12922" max="12922" width="2.42578125" style="10" customWidth="1"/>
    <col min="12923" max="12923" width="0.85546875" style="10"/>
    <col min="12924" max="12924" width="2.28515625" style="10" customWidth="1"/>
    <col min="12925" max="13130" width="0.85546875" style="10"/>
    <col min="13131" max="13131" width="2.7109375" style="10" customWidth="1"/>
    <col min="13132" max="13177" width="0.85546875" style="10"/>
    <col min="13178" max="13178" width="2.42578125" style="10" customWidth="1"/>
    <col min="13179" max="13179" width="0.85546875" style="10"/>
    <col min="13180" max="13180" width="2.28515625" style="10" customWidth="1"/>
    <col min="13181" max="13386" width="0.85546875" style="10"/>
    <col min="13387" max="13387" width="2.7109375" style="10" customWidth="1"/>
    <col min="13388" max="13433" width="0.85546875" style="10"/>
    <col min="13434" max="13434" width="2.42578125" style="10" customWidth="1"/>
    <col min="13435" max="13435" width="0.85546875" style="10"/>
    <col min="13436" max="13436" width="2.28515625" style="10" customWidth="1"/>
    <col min="13437" max="13642" width="0.85546875" style="10"/>
    <col min="13643" max="13643" width="2.7109375" style="10" customWidth="1"/>
    <col min="13644" max="13689" width="0.85546875" style="10"/>
    <col min="13690" max="13690" width="2.42578125" style="10" customWidth="1"/>
    <col min="13691" max="13691" width="0.85546875" style="10"/>
    <col min="13692" max="13692" width="2.28515625" style="10" customWidth="1"/>
    <col min="13693" max="13898" width="0.85546875" style="10"/>
    <col min="13899" max="13899" width="2.7109375" style="10" customWidth="1"/>
    <col min="13900" max="13945" width="0.85546875" style="10"/>
    <col min="13946" max="13946" width="2.42578125" style="10" customWidth="1"/>
    <col min="13947" max="13947" width="0.85546875" style="10"/>
    <col min="13948" max="13948" width="2.28515625" style="10" customWidth="1"/>
    <col min="13949" max="14154" width="0.85546875" style="10"/>
    <col min="14155" max="14155" width="2.7109375" style="10" customWidth="1"/>
    <col min="14156" max="14201" width="0.85546875" style="10"/>
    <col min="14202" max="14202" width="2.42578125" style="10" customWidth="1"/>
    <col min="14203" max="14203" width="0.85546875" style="10"/>
    <col min="14204" max="14204" width="2.28515625" style="10" customWidth="1"/>
    <col min="14205" max="14410" width="0.85546875" style="10"/>
    <col min="14411" max="14411" width="2.7109375" style="10" customWidth="1"/>
    <col min="14412" max="14457" width="0.85546875" style="10"/>
    <col min="14458" max="14458" width="2.42578125" style="10" customWidth="1"/>
    <col min="14459" max="14459" width="0.85546875" style="10"/>
    <col min="14460" max="14460" width="2.28515625" style="10" customWidth="1"/>
    <col min="14461" max="14666" width="0.85546875" style="10"/>
    <col min="14667" max="14667" width="2.7109375" style="10" customWidth="1"/>
    <col min="14668" max="14713" width="0.85546875" style="10"/>
    <col min="14714" max="14714" width="2.42578125" style="10" customWidth="1"/>
    <col min="14715" max="14715" width="0.85546875" style="10"/>
    <col min="14716" max="14716" width="2.28515625" style="10" customWidth="1"/>
    <col min="14717" max="14922" width="0.85546875" style="10"/>
    <col min="14923" max="14923" width="2.7109375" style="10" customWidth="1"/>
    <col min="14924" max="14969" width="0.85546875" style="10"/>
    <col min="14970" max="14970" width="2.42578125" style="10" customWidth="1"/>
    <col min="14971" max="14971" width="0.85546875" style="10"/>
    <col min="14972" max="14972" width="2.28515625" style="10" customWidth="1"/>
    <col min="14973" max="15178" width="0.85546875" style="10"/>
    <col min="15179" max="15179" width="2.7109375" style="10" customWidth="1"/>
    <col min="15180" max="15225" width="0.85546875" style="10"/>
    <col min="15226" max="15226" width="2.42578125" style="10" customWidth="1"/>
    <col min="15227" max="15227" width="0.85546875" style="10"/>
    <col min="15228" max="15228" width="2.28515625" style="10" customWidth="1"/>
    <col min="15229" max="15434" width="0.85546875" style="10"/>
    <col min="15435" max="15435" width="2.7109375" style="10" customWidth="1"/>
    <col min="15436" max="15481" width="0.85546875" style="10"/>
    <col min="15482" max="15482" width="2.42578125" style="10" customWidth="1"/>
    <col min="15483" max="15483" width="0.85546875" style="10"/>
    <col min="15484" max="15484" width="2.28515625" style="10" customWidth="1"/>
    <col min="15485" max="15690" width="0.85546875" style="10"/>
    <col min="15691" max="15691" width="2.7109375" style="10" customWidth="1"/>
    <col min="15692" max="15737" width="0.85546875" style="10"/>
    <col min="15738" max="15738" width="2.42578125" style="10" customWidth="1"/>
    <col min="15739" max="15739" width="0.85546875" style="10"/>
    <col min="15740" max="15740" width="2.28515625" style="10" customWidth="1"/>
    <col min="15741" max="15946" width="0.85546875" style="10"/>
    <col min="15947" max="15947" width="2.7109375" style="10" customWidth="1"/>
    <col min="15948" max="15993" width="0.85546875" style="10"/>
    <col min="15994" max="15994" width="2.42578125" style="10" customWidth="1"/>
    <col min="15995" max="15995" width="0.85546875" style="10"/>
    <col min="15996" max="15996" width="2.28515625" style="10" customWidth="1"/>
    <col min="15997" max="16202" width="0.85546875" style="10"/>
    <col min="16203" max="16203" width="2.7109375" style="10" customWidth="1"/>
    <col min="16204" max="16249" width="0.85546875" style="10"/>
    <col min="16250" max="16250" width="2.42578125" style="10" customWidth="1"/>
    <col min="16251" max="16251" width="0.85546875" style="10"/>
    <col min="16252" max="16252" width="2.28515625" style="10" customWidth="1"/>
    <col min="16253" max="16384" width="0.85546875" style="10"/>
  </cols>
  <sheetData>
    <row r="1" spans="1:124" s="7" customFormat="1" ht="39" customHeight="1" x14ac:dyDescent="0.25"/>
    <row r="2" spans="1:124" s="7" customFormat="1" ht="39" customHeight="1" x14ac:dyDescent="0.25">
      <c r="A2" s="7" t="s">
        <v>98</v>
      </c>
    </row>
    <row r="3" spans="1:124" s="7" customFormat="1" ht="39" customHeight="1" x14ac:dyDescent="0.25">
      <c r="A3" s="7" t="s">
        <v>99</v>
      </c>
    </row>
    <row r="4" spans="1:124" s="7" customFormat="1" ht="39" customHeight="1" x14ac:dyDescent="0.25"/>
    <row r="5" spans="1:124" s="11" customFormat="1" ht="39" customHeight="1" x14ac:dyDescent="0.2">
      <c r="A5" s="341" t="s">
        <v>10</v>
      </c>
      <c r="B5" s="342"/>
      <c r="C5" s="342"/>
      <c r="D5" s="342"/>
      <c r="E5" s="342"/>
      <c r="F5" s="343"/>
      <c r="G5" s="341" t="s">
        <v>71</v>
      </c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3"/>
      <c r="Z5" s="341" t="s">
        <v>100</v>
      </c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3"/>
      <c r="AM5" s="341" t="s">
        <v>101</v>
      </c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3"/>
      <c r="AZ5" s="341" t="s">
        <v>102</v>
      </c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1" t="s">
        <v>103</v>
      </c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3"/>
      <c r="BX5" s="361" t="s">
        <v>43</v>
      </c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7"/>
    </row>
    <row r="6" spans="1:124" s="11" customFormat="1" ht="39" customHeight="1" x14ac:dyDescent="0.2">
      <c r="A6" s="344"/>
      <c r="B6" s="345"/>
      <c r="C6" s="345"/>
      <c r="D6" s="345"/>
      <c r="E6" s="345"/>
      <c r="F6" s="346"/>
      <c r="G6" s="344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6"/>
      <c r="Z6" s="344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6"/>
      <c r="AM6" s="344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6"/>
      <c r="AZ6" s="344"/>
      <c r="BA6" s="345"/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344"/>
      <c r="BM6" s="345"/>
      <c r="BN6" s="345"/>
      <c r="BO6" s="345"/>
      <c r="BP6" s="345"/>
      <c r="BQ6" s="345"/>
      <c r="BR6" s="345"/>
      <c r="BS6" s="345"/>
      <c r="BT6" s="345"/>
      <c r="BU6" s="345"/>
      <c r="BV6" s="345"/>
      <c r="BW6" s="346"/>
      <c r="BX6" s="362" t="s">
        <v>104</v>
      </c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3"/>
      <c r="CK6" s="362" t="s">
        <v>45</v>
      </c>
      <c r="CL6" s="302"/>
      <c r="CM6" s="302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3"/>
      <c r="CZ6" s="361" t="s">
        <v>46</v>
      </c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300"/>
    </row>
    <row r="7" spans="1:124" s="11" customFormat="1" ht="39" customHeight="1" x14ac:dyDescent="0.2">
      <c r="A7" s="347"/>
      <c r="B7" s="348"/>
      <c r="C7" s="348"/>
      <c r="D7" s="348"/>
      <c r="E7" s="348"/>
      <c r="F7" s="349"/>
      <c r="G7" s="347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9"/>
      <c r="Z7" s="347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9"/>
      <c r="AM7" s="347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9"/>
      <c r="AZ7" s="347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7"/>
      <c r="BM7" s="348"/>
      <c r="BN7" s="348"/>
      <c r="BO7" s="348"/>
      <c r="BP7" s="348"/>
      <c r="BQ7" s="348"/>
      <c r="BR7" s="348"/>
      <c r="BS7" s="348"/>
      <c r="BT7" s="348"/>
      <c r="BU7" s="348"/>
      <c r="BV7" s="348"/>
      <c r="BW7" s="349"/>
      <c r="BX7" s="304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6"/>
      <c r="CK7" s="304"/>
      <c r="CL7" s="305"/>
      <c r="CM7" s="305"/>
      <c r="CN7" s="305"/>
      <c r="CO7" s="305"/>
      <c r="CP7" s="305"/>
      <c r="CQ7" s="305"/>
      <c r="CR7" s="305"/>
      <c r="CS7" s="305"/>
      <c r="CT7" s="305"/>
      <c r="CU7" s="305"/>
      <c r="CV7" s="305"/>
      <c r="CW7" s="305"/>
      <c r="CX7" s="305"/>
      <c r="CY7" s="306"/>
      <c r="CZ7" s="361" t="s">
        <v>50</v>
      </c>
      <c r="DA7" s="366"/>
      <c r="DB7" s="366"/>
      <c r="DC7" s="366"/>
      <c r="DD7" s="366"/>
      <c r="DE7" s="366"/>
      <c r="DF7" s="366"/>
      <c r="DG7" s="366"/>
      <c r="DH7" s="366"/>
      <c r="DI7" s="366"/>
      <c r="DJ7" s="367"/>
      <c r="DK7" s="361" t="s">
        <v>67</v>
      </c>
      <c r="DL7" s="366"/>
      <c r="DM7" s="366"/>
      <c r="DN7" s="366"/>
      <c r="DO7" s="366"/>
      <c r="DP7" s="366"/>
      <c r="DQ7" s="366"/>
      <c r="DR7" s="366"/>
      <c r="DS7" s="366"/>
      <c r="DT7" s="367"/>
    </row>
    <row r="8" spans="1:124" s="9" customFormat="1" ht="39" customHeight="1" x14ac:dyDescent="0.25">
      <c r="A8" s="312">
        <v>1</v>
      </c>
      <c r="B8" s="313"/>
      <c r="C8" s="313"/>
      <c r="D8" s="313"/>
      <c r="E8" s="313"/>
      <c r="F8" s="314"/>
      <c r="G8" s="312">
        <v>2</v>
      </c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4"/>
      <c r="Z8" s="312">
        <v>3</v>
      </c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4"/>
      <c r="AM8" s="312">
        <v>4</v>
      </c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4"/>
      <c r="AZ8" s="312">
        <v>5</v>
      </c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2">
        <v>6</v>
      </c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4"/>
      <c r="BX8" s="312">
        <v>7</v>
      </c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4"/>
      <c r="CK8" s="312">
        <v>8</v>
      </c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4"/>
      <c r="CZ8" s="312">
        <v>9</v>
      </c>
      <c r="DA8" s="313"/>
      <c r="DB8" s="313"/>
      <c r="DC8" s="313"/>
      <c r="DD8" s="313"/>
      <c r="DE8" s="313"/>
      <c r="DF8" s="313"/>
      <c r="DG8" s="313"/>
      <c r="DH8" s="313"/>
      <c r="DI8" s="313"/>
      <c r="DJ8" s="314"/>
      <c r="DK8" s="312">
        <v>10</v>
      </c>
      <c r="DL8" s="313"/>
      <c r="DM8" s="313"/>
      <c r="DN8" s="313"/>
      <c r="DO8" s="313"/>
      <c r="DP8" s="313"/>
      <c r="DQ8" s="313"/>
      <c r="DR8" s="313"/>
      <c r="DS8" s="313"/>
      <c r="DT8" s="314"/>
    </row>
    <row r="9" spans="1:124" s="6" customFormat="1" ht="39" customHeight="1" x14ac:dyDescent="0.25">
      <c r="A9" s="280" t="s">
        <v>2</v>
      </c>
      <c r="B9" s="281"/>
      <c r="C9" s="281"/>
      <c r="D9" s="281"/>
      <c r="E9" s="281"/>
      <c r="F9" s="282"/>
      <c r="G9" s="327" t="s">
        <v>105</v>
      </c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5"/>
      <c r="Z9" s="265">
        <v>1</v>
      </c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7"/>
      <c r="AM9" s="265">
        <v>12</v>
      </c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7"/>
      <c r="AZ9" s="265">
        <v>2500</v>
      </c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2">
        <f>AM9*AZ9</f>
        <v>30000</v>
      </c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4"/>
      <c r="BX9" s="262">
        <f>BL9</f>
        <v>30000</v>
      </c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4"/>
      <c r="CK9" s="265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7"/>
      <c r="CZ9" s="265"/>
      <c r="DA9" s="266"/>
      <c r="DB9" s="266"/>
      <c r="DC9" s="266"/>
      <c r="DD9" s="266"/>
      <c r="DE9" s="266"/>
      <c r="DF9" s="266"/>
      <c r="DG9" s="266"/>
      <c r="DH9" s="266"/>
      <c r="DI9" s="266"/>
      <c r="DJ9" s="267"/>
      <c r="DK9" s="265"/>
      <c r="DL9" s="266"/>
      <c r="DM9" s="266"/>
      <c r="DN9" s="266"/>
      <c r="DO9" s="266"/>
      <c r="DP9" s="266"/>
      <c r="DQ9" s="266"/>
      <c r="DR9" s="266"/>
      <c r="DS9" s="266"/>
      <c r="DT9" s="267"/>
    </row>
    <row r="10" spans="1:124" s="6" customFormat="1" ht="39" customHeight="1" x14ac:dyDescent="0.25">
      <c r="A10" s="280" t="s">
        <v>3</v>
      </c>
      <c r="B10" s="281"/>
      <c r="C10" s="281"/>
      <c r="D10" s="281"/>
      <c r="E10" s="281"/>
      <c r="F10" s="282"/>
      <c r="G10" s="327" t="s">
        <v>106</v>
      </c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5"/>
      <c r="Z10" s="265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7"/>
      <c r="AM10" s="265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7"/>
      <c r="AZ10" s="265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2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4"/>
      <c r="BX10" s="262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4"/>
      <c r="CK10" s="265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7"/>
      <c r="CZ10" s="265"/>
      <c r="DA10" s="266"/>
      <c r="DB10" s="266"/>
      <c r="DC10" s="266"/>
      <c r="DD10" s="266"/>
      <c r="DE10" s="266"/>
      <c r="DF10" s="266"/>
      <c r="DG10" s="266"/>
      <c r="DH10" s="266"/>
      <c r="DI10" s="266"/>
      <c r="DJ10" s="267"/>
      <c r="DK10" s="265"/>
      <c r="DL10" s="266"/>
      <c r="DM10" s="266"/>
      <c r="DN10" s="266"/>
      <c r="DO10" s="266"/>
      <c r="DP10" s="266"/>
      <c r="DQ10" s="266"/>
      <c r="DR10" s="266"/>
      <c r="DS10" s="266"/>
      <c r="DT10" s="267"/>
    </row>
    <row r="11" spans="1:124" s="6" customFormat="1" ht="39" customHeight="1" x14ac:dyDescent="0.25">
      <c r="A11" s="280" t="s">
        <v>4</v>
      </c>
      <c r="B11" s="281"/>
      <c r="C11" s="281"/>
      <c r="D11" s="281"/>
      <c r="E11" s="281"/>
      <c r="F11" s="282"/>
      <c r="G11" s="327" t="s">
        <v>107</v>
      </c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5"/>
      <c r="Z11" s="265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7"/>
      <c r="AM11" s="265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7"/>
      <c r="AZ11" s="265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2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4"/>
      <c r="BX11" s="262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4"/>
      <c r="CK11" s="265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7"/>
      <c r="CZ11" s="265"/>
      <c r="DA11" s="266"/>
      <c r="DB11" s="266"/>
      <c r="DC11" s="266"/>
      <c r="DD11" s="266"/>
      <c r="DE11" s="266"/>
      <c r="DF11" s="266"/>
      <c r="DG11" s="266"/>
      <c r="DH11" s="266"/>
      <c r="DI11" s="266"/>
      <c r="DJ11" s="267"/>
      <c r="DK11" s="265"/>
      <c r="DL11" s="266"/>
      <c r="DM11" s="266"/>
      <c r="DN11" s="266"/>
      <c r="DO11" s="266"/>
      <c r="DP11" s="266"/>
      <c r="DQ11" s="266"/>
      <c r="DR11" s="266"/>
      <c r="DS11" s="266"/>
      <c r="DT11" s="267"/>
    </row>
    <row r="12" spans="1:124" s="6" customFormat="1" ht="39" customHeight="1" x14ac:dyDescent="0.25">
      <c r="A12" s="280" t="s">
        <v>5</v>
      </c>
      <c r="B12" s="281"/>
      <c r="C12" s="281"/>
      <c r="D12" s="281"/>
      <c r="E12" s="281"/>
      <c r="F12" s="282"/>
      <c r="G12" s="327" t="s">
        <v>108</v>
      </c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5"/>
      <c r="Z12" s="265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7"/>
      <c r="AM12" s="265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7"/>
      <c r="AZ12" s="265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2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4"/>
      <c r="BX12" s="262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4"/>
      <c r="CK12" s="265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7"/>
      <c r="CZ12" s="265"/>
      <c r="DA12" s="266"/>
      <c r="DB12" s="266"/>
      <c r="DC12" s="266"/>
      <c r="DD12" s="266"/>
      <c r="DE12" s="266"/>
      <c r="DF12" s="266"/>
      <c r="DG12" s="266"/>
      <c r="DH12" s="266"/>
      <c r="DI12" s="266"/>
      <c r="DJ12" s="267"/>
      <c r="DK12" s="265"/>
      <c r="DL12" s="266"/>
      <c r="DM12" s="266"/>
      <c r="DN12" s="266"/>
      <c r="DO12" s="266"/>
      <c r="DP12" s="266"/>
      <c r="DQ12" s="266"/>
      <c r="DR12" s="266"/>
      <c r="DS12" s="266"/>
      <c r="DT12" s="267"/>
    </row>
    <row r="13" spans="1:124" s="6" customFormat="1" ht="39" customHeight="1" x14ac:dyDescent="0.25">
      <c r="A13" s="280" t="s">
        <v>6</v>
      </c>
      <c r="B13" s="281"/>
      <c r="C13" s="281"/>
      <c r="D13" s="281"/>
      <c r="E13" s="281"/>
      <c r="F13" s="282"/>
      <c r="G13" s="327" t="s">
        <v>109</v>
      </c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5"/>
      <c r="Z13" s="265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7"/>
      <c r="AM13" s="265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7"/>
      <c r="AZ13" s="265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2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4"/>
      <c r="BX13" s="262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4"/>
      <c r="CK13" s="265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7"/>
      <c r="CZ13" s="265"/>
      <c r="DA13" s="266"/>
      <c r="DB13" s="266"/>
      <c r="DC13" s="266"/>
      <c r="DD13" s="266"/>
      <c r="DE13" s="266"/>
      <c r="DF13" s="266"/>
      <c r="DG13" s="266"/>
      <c r="DH13" s="266"/>
      <c r="DI13" s="266"/>
      <c r="DJ13" s="267"/>
      <c r="DK13" s="265"/>
      <c r="DL13" s="266"/>
      <c r="DM13" s="266"/>
      <c r="DN13" s="266"/>
      <c r="DO13" s="266"/>
      <c r="DP13" s="266"/>
      <c r="DQ13" s="266"/>
      <c r="DR13" s="266"/>
      <c r="DS13" s="266"/>
      <c r="DT13" s="267"/>
    </row>
    <row r="14" spans="1:124" s="6" customFormat="1" ht="51.75" customHeight="1" x14ac:dyDescent="0.25">
      <c r="A14" s="280" t="s">
        <v>7</v>
      </c>
      <c r="B14" s="281"/>
      <c r="C14" s="281"/>
      <c r="D14" s="281"/>
      <c r="E14" s="281"/>
      <c r="F14" s="282"/>
      <c r="G14" s="327" t="s">
        <v>110</v>
      </c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5"/>
      <c r="Z14" s="265">
        <v>1</v>
      </c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7"/>
      <c r="AM14" s="265">
        <v>12</v>
      </c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7"/>
      <c r="AZ14" s="265">
        <v>550</v>
      </c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2">
        <f>AM14*AZ14</f>
        <v>6600</v>
      </c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4"/>
      <c r="BX14" s="262">
        <f>BL14</f>
        <v>6600</v>
      </c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4"/>
      <c r="CK14" s="265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7"/>
      <c r="CZ14" s="265"/>
      <c r="DA14" s="266"/>
      <c r="DB14" s="266"/>
      <c r="DC14" s="266"/>
      <c r="DD14" s="266"/>
      <c r="DE14" s="266"/>
      <c r="DF14" s="266"/>
      <c r="DG14" s="266"/>
      <c r="DH14" s="266"/>
      <c r="DI14" s="266"/>
      <c r="DJ14" s="267"/>
      <c r="DK14" s="265"/>
      <c r="DL14" s="266"/>
      <c r="DM14" s="266"/>
      <c r="DN14" s="266"/>
      <c r="DO14" s="266"/>
      <c r="DP14" s="266"/>
      <c r="DQ14" s="266"/>
      <c r="DR14" s="266"/>
      <c r="DS14" s="266"/>
      <c r="DT14" s="267"/>
    </row>
    <row r="15" spans="1:124" s="6" customFormat="1" ht="39" customHeight="1" x14ac:dyDescent="0.25">
      <c r="A15" s="280" t="s">
        <v>8</v>
      </c>
      <c r="B15" s="281"/>
      <c r="C15" s="281"/>
      <c r="D15" s="281"/>
      <c r="E15" s="281"/>
      <c r="F15" s="282"/>
      <c r="G15" s="327" t="s">
        <v>111</v>
      </c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5"/>
      <c r="Z15" s="265">
        <v>1</v>
      </c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7"/>
      <c r="AM15" s="265">
        <v>12</v>
      </c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7"/>
      <c r="AZ15" s="265">
        <v>8300</v>
      </c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2">
        <f>AM15*AZ15</f>
        <v>99600</v>
      </c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4"/>
      <c r="BX15" s="262">
        <f>BL15</f>
        <v>99600</v>
      </c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4"/>
      <c r="CK15" s="265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7"/>
      <c r="CZ15" s="265"/>
      <c r="DA15" s="266"/>
      <c r="DB15" s="266"/>
      <c r="DC15" s="266"/>
      <c r="DD15" s="266"/>
      <c r="DE15" s="266"/>
      <c r="DF15" s="266"/>
      <c r="DG15" s="266"/>
      <c r="DH15" s="266"/>
      <c r="DI15" s="266"/>
      <c r="DJ15" s="267"/>
      <c r="DK15" s="265"/>
      <c r="DL15" s="266"/>
      <c r="DM15" s="266"/>
      <c r="DN15" s="266"/>
      <c r="DO15" s="266"/>
      <c r="DP15" s="266"/>
      <c r="DQ15" s="266"/>
      <c r="DR15" s="266"/>
      <c r="DS15" s="266"/>
      <c r="DT15" s="267"/>
    </row>
    <row r="16" spans="1:124" s="6" customFormat="1" ht="39" customHeight="1" x14ac:dyDescent="0.25">
      <c r="A16" s="280" t="s">
        <v>9</v>
      </c>
      <c r="B16" s="281"/>
      <c r="C16" s="281"/>
      <c r="D16" s="281"/>
      <c r="E16" s="281"/>
      <c r="F16" s="282"/>
      <c r="G16" s="327" t="s">
        <v>112</v>
      </c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5"/>
      <c r="Z16" s="265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7"/>
      <c r="AM16" s="265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7"/>
      <c r="AZ16" s="265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2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4"/>
      <c r="BX16" s="262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4"/>
      <c r="CK16" s="265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7"/>
      <c r="CZ16" s="265"/>
      <c r="DA16" s="266"/>
      <c r="DB16" s="266"/>
      <c r="DC16" s="266"/>
      <c r="DD16" s="266"/>
      <c r="DE16" s="266"/>
      <c r="DF16" s="266"/>
      <c r="DG16" s="266"/>
      <c r="DH16" s="266"/>
      <c r="DI16" s="266"/>
      <c r="DJ16" s="267"/>
      <c r="DK16" s="265"/>
      <c r="DL16" s="266"/>
      <c r="DM16" s="266"/>
      <c r="DN16" s="266"/>
      <c r="DO16" s="266"/>
      <c r="DP16" s="266"/>
      <c r="DQ16" s="266"/>
      <c r="DR16" s="266"/>
      <c r="DS16" s="266"/>
      <c r="DT16" s="267"/>
    </row>
    <row r="17" spans="1:124" s="6" customFormat="1" ht="39" customHeight="1" x14ac:dyDescent="0.25">
      <c r="A17" s="324"/>
      <c r="B17" s="325"/>
      <c r="C17" s="325"/>
      <c r="D17" s="325"/>
      <c r="E17" s="325"/>
      <c r="F17" s="326"/>
      <c r="G17" s="327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5"/>
      <c r="Z17" s="265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7"/>
      <c r="AM17" s="265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7"/>
      <c r="AZ17" s="265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L17" s="262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4"/>
      <c r="BX17" s="262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4"/>
      <c r="CK17" s="265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/>
      <c r="CY17" s="267"/>
      <c r="CZ17" s="265"/>
      <c r="DA17" s="266"/>
      <c r="DB17" s="266"/>
      <c r="DC17" s="266"/>
      <c r="DD17" s="266"/>
      <c r="DE17" s="266"/>
      <c r="DF17" s="266"/>
      <c r="DG17" s="266"/>
      <c r="DH17" s="266"/>
      <c r="DI17" s="266"/>
      <c r="DJ17" s="267"/>
      <c r="DK17" s="265"/>
      <c r="DL17" s="266"/>
      <c r="DM17" s="266"/>
      <c r="DN17" s="266"/>
      <c r="DO17" s="266"/>
      <c r="DP17" s="266"/>
      <c r="DQ17" s="266"/>
      <c r="DR17" s="266"/>
      <c r="DS17" s="266"/>
      <c r="DT17" s="267"/>
    </row>
    <row r="18" spans="1:124" s="6" customFormat="1" ht="39" customHeight="1" x14ac:dyDescent="0.25">
      <c r="A18" s="334" t="s">
        <v>31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70"/>
      <c r="BL18" s="262">
        <f>SUM(BL9:BL17)</f>
        <v>136200</v>
      </c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4"/>
      <c r="BX18" s="262">
        <f>SUM(BX9:BX17)</f>
        <v>136200</v>
      </c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4"/>
      <c r="CK18" s="265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7"/>
      <c r="CZ18" s="265"/>
      <c r="DA18" s="266"/>
      <c r="DB18" s="266"/>
      <c r="DC18" s="266"/>
      <c r="DD18" s="266"/>
      <c r="DE18" s="266"/>
      <c r="DF18" s="266"/>
      <c r="DG18" s="266"/>
      <c r="DH18" s="266"/>
      <c r="DI18" s="266"/>
      <c r="DJ18" s="267"/>
      <c r="DK18" s="265"/>
      <c r="DL18" s="266"/>
      <c r="DM18" s="266"/>
      <c r="DN18" s="266"/>
      <c r="DO18" s="266"/>
      <c r="DP18" s="266"/>
      <c r="DQ18" s="266"/>
      <c r="DR18" s="266"/>
      <c r="DS18" s="266"/>
      <c r="DT18" s="267"/>
    </row>
  </sheetData>
  <mergeCells count="118">
    <mergeCell ref="BX5:DT5"/>
    <mergeCell ref="BX6:CJ7"/>
    <mergeCell ref="CK6:CY7"/>
    <mergeCell ref="CZ6:DT6"/>
    <mergeCell ref="CZ7:DJ7"/>
    <mergeCell ref="DK7:DT7"/>
    <mergeCell ref="A5:F7"/>
    <mergeCell ref="G5:Y7"/>
    <mergeCell ref="Z5:AL7"/>
    <mergeCell ref="AM5:AY7"/>
    <mergeCell ref="AZ5:BK7"/>
    <mergeCell ref="BL5:BW7"/>
    <mergeCell ref="BX8:CJ8"/>
    <mergeCell ref="CK8:CY8"/>
    <mergeCell ref="CZ8:DJ8"/>
    <mergeCell ref="DK8:DT8"/>
    <mergeCell ref="A9:F9"/>
    <mergeCell ref="G9:Y9"/>
    <mergeCell ref="Z9:AL9"/>
    <mergeCell ref="AM9:AY9"/>
    <mergeCell ref="AZ9:BK9"/>
    <mergeCell ref="BL9:BW9"/>
    <mergeCell ref="A8:F8"/>
    <mergeCell ref="G8:Y8"/>
    <mergeCell ref="Z8:AL8"/>
    <mergeCell ref="AM8:AY8"/>
    <mergeCell ref="AZ8:BK8"/>
    <mergeCell ref="BL8:BW8"/>
    <mergeCell ref="BX9:CJ9"/>
    <mergeCell ref="CK9:CY9"/>
    <mergeCell ref="CZ9:DJ9"/>
    <mergeCell ref="DK9:DT9"/>
    <mergeCell ref="DK10:DT10"/>
    <mergeCell ref="A11:F11"/>
    <mergeCell ref="G11:Y11"/>
    <mergeCell ref="Z11:AL11"/>
    <mergeCell ref="AM11:AY11"/>
    <mergeCell ref="AZ11:BK11"/>
    <mergeCell ref="BL11:BW11"/>
    <mergeCell ref="BX11:CJ11"/>
    <mergeCell ref="CK11:CY11"/>
    <mergeCell ref="CZ11:DJ11"/>
    <mergeCell ref="DK11:DT11"/>
    <mergeCell ref="A10:F10"/>
    <mergeCell ref="G10:Y10"/>
    <mergeCell ref="Z10:AL10"/>
    <mergeCell ref="AM10:AY10"/>
    <mergeCell ref="AZ10:BK10"/>
    <mergeCell ref="BL10:BW10"/>
    <mergeCell ref="BX10:CJ10"/>
    <mergeCell ref="CK10:CY10"/>
    <mergeCell ref="CZ10:DJ10"/>
    <mergeCell ref="DK12:DT12"/>
    <mergeCell ref="A13:F13"/>
    <mergeCell ref="G13:Y13"/>
    <mergeCell ref="Z13:AL13"/>
    <mergeCell ref="AM13:AY13"/>
    <mergeCell ref="AZ13:BK13"/>
    <mergeCell ref="BL13:BW13"/>
    <mergeCell ref="BX13:CJ13"/>
    <mergeCell ref="CK13:CY13"/>
    <mergeCell ref="CZ13:DJ13"/>
    <mergeCell ref="DK13:DT13"/>
    <mergeCell ref="A12:F12"/>
    <mergeCell ref="G12:Y12"/>
    <mergeCell ref="Z12:AL12"/>
    <mergeCell ref="AM12:AY12"/>
    <mergeCell ref="AZ12:BK12"/>
    <mergeCell ref="BL12:BW12"/>
    <mergeCell ref="BX12:CJ12"/>
    <mergeCell ref="CK12:CY12"/>
    <mergeCell ref="CZ12:DJ12"/>
    <mergeCell ref="CK16:CY16"/>
    <mergeCell ref="CZ16:DJ16"/>
    <mergeCell ref="DK14:DT14"/>
    <mergeCell ref="A15:F15"/>
    <mergeCell ref="G15:Y15"/>
    <mergeCell ref="Z15:AL15"/>
    <mergeCell ref="AM15:AY15"/>
    <mergeCell ref="AZ15:BK15"/>
    <mergeCell ref="BL15:BW15"/>
    <mergeCell ref="BX15:CJ15"/>
    <mergeCell ref="CK15:CY15"/>
    <mergeCell ref="CZ15:DJ15"/>
    <mergeCell ref="DK15:DT15"/>
    <mergeCell ref="A14:F14"/>
    <mergeCell ref="G14:Y14"/>
    <mergeCell ref="Z14:AL14"/>
    <mergeCell ref="AM14:AY14"/>
    <mergeCell ref="AZ14:BK14"/>
    <mergeCell ref="BL14:BW14"/>
    <mergeCell ref="BX14:CJ14"/>
    <mergeCell ref="CK14:CY14"/>
    <mergeCell ref="CZ14:DJ14"/>
    <mergeCell ref="A18:BK18"/>
    <mergeCell ref="BL18:BW18"/>
    <mergeCell ref="BX18:CJ18"/>
    <mergeCell ref="CK18:CY18"/>
    <mergeCell ref="CZ18:DJ18"/>
    <mergeCell ref="DK18:DT18"/>
    <mergeCell ref="DK16:DT16"/>
    <mergeCell ref="A17:F17"/>
    <mergeCell ref="G17:Y17"/>
    <mergeCell ref="Z17:AL17"/>
    <mergeCell ref="AM17:AY17"/>
    <mergeCell ref="AZ17:BK17"/>
    <mergeCell ref="BL17:BW17"/>
    <mergeCell ref="BX17:CJ17"/>
    <mergeCell ref="CK17:CY17"/>
    <mergeCell ref="CZ17:DJ17"/>
    <mergeCell ref="DK17:DT17"/>
    <mergeCell ref="A16:F16"/>
    <mergeCell ref="G16:Y16"/>
    <mergeCell ref="Z16:AL16"/>
    <mergeCell ref="AM16:AY16"/>
    <mergeCell ref="AZ16:BK16"/>
    <mergeCell ref="BL16:BW16"/>
    <mergeCell ref="BX16:CJ16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U11"/>
  <sheetViews>
    <sheetView workbookViewId="0">
      <selection activeCell="A10" sqref="A10:F10"/>
    </sheetView>
  </sheetViews>
  <sheetFormatPr defaultColWidth="0.85546875" defaultRowHeight="15" x14ac:dyDescent="0.25"/>
  <cols>
    <col min="1" max="16384" width="0.85546875" style="10"/>
  </cols>
  <sheetData>
    <row r="1" spans="1:125" s="7" customFormat="1" ht="3" customHeight="1" x14ac:dyDescent="0.25"/>
    <row r="2" spans="1:125" s="7" customFormat="1" x14ac:dyDescent="0.25">
      <c r="A2" s="7" t="s">
        <v>113</v>
      </c>
    </row>
    <row r="3" spans="1:125" s="7" customFormat="1" ht="12.75" customHeight="1" x14ac:dyDescent="0.25"/>
    <row r="4" spans="1:125" s="11" customFormat="1" ht="12" customHeight="1" x14ac:dyDescent="0.2">
      <c r="A4" s="341" t="s">
        <v>10</v>
      </c>
      <c r="B4" s="342"/>
      <c r="C4" s="342"/>
      <c r="D4" s="342"/>
      <c r="E4" s="342"/>
      <c r="F4" s="343"/>
      <c r="G4" s="341" t="s">
        <v>71</v>
      </c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3"/>
      <c r="AB4" s="341" t="s">
        <v>114</v>
      </c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3"/>
      <c r="AP4" s="341" t="s">
        <v>115</v>
      </c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1" t="s">
        <v>116</v>
      </c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3"/>
      <c r="BR4" s="361" t="s">
        <v>43</v>
      </c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300"/>
    </row>
    <row r="5" spans="1:125" s="11" customFormat="1" ht="12.75" x14ac:dyDescent="0.2">
      <c r="A5" s="344"/>
      <c r="B5" s="345"/>
      <c r="C5" s="345"/>
      <c r="D5" s="345"/>
      <c r="E5" s="345"/>
      <c r="F5" s="346"/>
      <c r="G5" s="344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6"/>
      <c r="AB5" s="344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6"/>
      <c r="AP5" s="344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4"/>
      <c r="BE5" s="345"/>
      <c r="BF5" s="345"/>
      <c r="BG5" s="345"/>
      <c r="BH5" s="345"/>
      <c r="BI5" s="345"/>
      <c r="BJ5" s="345"/>
      <c r="BK5" s="345"/>
      <c r="BL5" s="345"/>
      <c r="BM5" s="345"/>
      <c r="BN5" s="345"/>
      <c r="BO5" s="345"/>
      <c r="BP5" s="345"/>
      <c r="BQ5" s="346"/>
      <c r="BR5" s="362" t="s">
        <v>104</v>
      </c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3"/>
      <c r="CF5" s="362" t="s">
        <v>45</v>
      </c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3"/>
      <c r="CV5" s="410" t="s">
        <v>46</v>
      </c>
      <c r="CW5" s="410"/>
      <c r="CX5" s="410"/>
      <c r="CY5" s="410"/>
      <c r="CZ5" s="410"/>
      <c r="DA5" s="410"/>
      <c r="DB5" s="410"/>
      <c r="DC5" s="410"/>
      <c r="DD5" s="410"/>
      <c r="DE5" s="410"/>
      <c r="DF5" s="410"/>
      <c r="DG5" s="410"/>
      <c r="DH5" s="410"/>
      <c r="DI5" s="410"/>
      <c r="DJ5" s="410"/>
      <c r="DK5" s="410"/>
      <c r="DL5" s="410"/>
      <c r="DM5" s="410"/>
      <c r="DN5" s="410"/>
      <c r="DO5" s="410"/>
      <c r="DP5" s="410"/>
      <c r="DQ5" s="410"/>
      <c r="DR5" s="410"/>
      <c r="DS5" s="410"/>
      <c r="DT5" s="410"/>
      <c r="DU5" s="411"/>
    </row>
    <row r="6" spans="1:125" s="11" customFormat="1" ht="12.75" x14ac:dyDescent="0.2">
      <c r="A6" s="347"/>
      <c r="B6" s="348"/>
      <c r="C6" s="348"/>
      <c r="D6" s="348"/>
      <c r="E6" s="348"/>
      <c r="F6" s="349"/>
      <c r="G6" s="347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9"/>
      <c r="AB6" s="347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9"/>
      <c r="AP6" s="347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7"/>
      <c r="BE6" s="348"/>
      <c r="BF6" s="348"/>
      <c r="BG6" s="348"/>
      <c r="BH6" s="348"/>
      <c r="BI6" s="348"/>
      <c r="BJ6" s="348"/>
      <c r="BK6" s="348"/>
      <c r="BL6" s="348"/>
      <c r="BM6" s="348"/>
      <c r="BN6" s="348"/>
      <c r="BO6" s="348"/>
      <c r="BP6" s="348"/>
      <c r="BQ6" s="349"/>
      <c r="BR6" s="304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6"/>
      <c r="CF6" s="304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6"/>
      <c r="CV6" s="361" t="s">
        <v>50</v>
      </c>
      <c r="CW6" s="366"/>
      <c r="CX6" s="366"/>
      <c r="CY6" s="366"/>
      <c r="CZ6" s="366"/>
      <c r="DA6" s="366"/>
      <c r="DB6" s="366"/>
      <c r="DC6" s="366"/>
      <c r="DD6" s="366"/>
      <c r="DE6" s="366"/>
      <c r="DF6" s="366"/>
      <c r="DG6" s="366"/>
      <c r="DH6" s="367"/>
      <c r="DI6" s="361" t="s">
        <v>67</v>
      </c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7"/>
    </row>
    <row r="7" spans="1:125" s="9" customFormat="1" ht="12.75" x14ac:dyDescent="0.25">
      <c r="A7" s="312">
        <v>1</v>
      </c>
      <c r="B7" s="313"/>
      <c r="C7" s="313"/>
      <c r="D7" s="313"/>
      <c r="E7" s="313"/>
      <c r="F7" s="314"/>
      <c r="G7" s="312">
        <v>2</v>
      </c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4"/>
      <c r="AB7" s="312">
        <v>3</v>
      </c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4"/>
      <c r="AP7" s="312">
        <v>4</v>
      </c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2">
        <v>5</v>
      </c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4"/>
      <c r="BR7" s="312">
        <v>6</v>
      </c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4"/>
      <c r="CF7" s="312">
        <v>7</v>
      </c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4"/>
      <c r="CV7" s="312">
        <v>8</v>
      </c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4"/>
      <c r="DI7" s="312">
        <v>9</v>
      </c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4"/>
    </row>
    <row r="8" spans="1:125" s="6" customFormat="1" ht="51" customHeight="1" x14ac:dyDescent="0.25">
      <c r="A8" s="370" t="s">
        <v>2</v>
      </c>
      <c r="B8" s="371"/>
      <c r="C8" s="371"/>
      <c r="D8" s="371"/>
      <c r="E8" s="371"/>
      <c r="F8" s="372"/>
      <c r="G8" s="327" t="s">
        <v>117</v>
      </c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5"/>
      <c r="AB8" s="265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7"/>
      <c r="AP8" s="265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5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7"/>
      <c r="BR8" s="265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7"/>
      <c r="CF8" s="265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7"/>
      <c r="CV8" s="265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7"/>
      <c r="DI8" s="265"/>
      <c r="DJ8" s="266"/>
      <c r="DK8" s="266"/>
      <c r="DL8" s="266"/>
      <c r="DM8" s="266"/>
      <c r="DN8" s="266"/>
      <c r="DO8" s="266"/>
      <c r="DP8" s="266"/>
      <c r="DQ8" s="266"/>
      <c r="DR8" s="266"/>
      <c r="DS8" s="266"/>
      <c r="DT8" s="266"/>
      <c r="DU8" s="267"/>
    </row>
    <row r="9" spans="1:125" s="6" customFormat="1" ht="84" customHeight="1" x14ac:dyDescent="0.25">
      <c r="A9" s="370" t="s">
        <v>3</v>
      </c>
      <c r="B9" s="371"/>
      <c r="C9" s="371"/>
      <c r="D9" s="371"/>
      <c r="E9" s="371"/>
      <c r="F9" s="372"/>
      <c r="G9" s="327" t="s">
        <v>118</v>
      </c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5"/>
      <c r="AB9" s="265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7"/>
      <c r="AP9" s="265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5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7"/>
      <c r="BR9" s="265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7"/>
      <c r="CF9" s="265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7"/>
      <c r="CV9" s="265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6"/>
      <c r="DH9" s="267"/>
      <c r="DI9" s="265"/>
      <c r="DJ9" s="266"/>
      <c r="DK9" s="266"/>
      <c r="DL9" s="266"/>
      <c r="DM9" s="266"/>
      <c r="DN9" s="266"/>
      <c r="DO9" s="266"/>
      <c r="DP9" s="266"/>
      <c r="DQ9" s="266"/>
      <c r="DR9" s="266"/>
      <c r="DS9" s="266"/>
      <c r="DT9" s="266"/>
      <c r="DU9" s="267"/>
    </row>
    <row r="10" spans="1:125" s="6" customFormat="1" x14ac:dyDescent="0.25">
      <c r="A10" s="380"/>
      <c r="B10" s="381"/>
      <c r="C10" s="381"/>
      <c r="D10" s="381"/>
      <c r="E10" s="381"/>
      <c r="F10" s="382"/>
      <c r="G10" s="327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5"/>
      <c r="AB10" s="265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7"/>
      <c r="AP10" s="265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5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7"/>
      <c r="BR10" s="265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7"/>
      <c r="CF10" s="265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7"/>
      <c r="CV10" s="265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6"/>
      <c r="DH10" s="267"/>
      <c r="DI10" s="265"/>
      <c r="DJ10" s="266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7"/>
    </row>
    <row r="11" spans="1:125" s="6" customFormat="1" x14ac:dyDescent="0.25">
      <c r="A11" s="376" t="s">
        <v>31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1"/>
      <c r="BD11" s="265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7"/>
      <c r="BR11" s="265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7"/>
      <c r="CF11" s="265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7"/>
      <c r="CV11" s="265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6"/>
      <c r="DH11" s="267"/>
      <c r="DI11" s="265"/>
      <c r="DJ11" s="266"/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7"/>
    </row>
  </sheetData>
  <mergeCells count="53">
    <mergeCell ref="BR7:CE7"/>
    <mergeCell ref="CF7:CU7"/>
    <mergeCell ref="CV7:DH7"/>
    <mergeCell ref="DI7:DU7"/>
    <mergeCell ref="BR4:DU4"/>
    <mergeCell ref="BR5:CE6"/>
    <mergeCell ref="CF5:CU6"/>
    <mergeCell ref="CV5:DU5"/>
    <mergeCell ref="CV6:DH6"/>
    <mergeCell ref="DI6:DU6"/>
    <mergeCell ref="A7:F7"/>
    <mergeCell ref="G7:AA7"/>
    <mergeCell ref="AB7:AO7"/>
    <mergeCell ref="AP7:BC7"/>
    <mergeCell ref="BD7:BQ7"/>
    <mergeCell ref="A4:F6"/>
    <mergeCell ref="G4:AA6"/>
    <mergeCell ref="AB4:AO6"/>
    <mergeCell ref="AP4:BC6"/>
    <mergeCell ref="BD4:BQ6"/>
    <mergeCell ref="CF8:CU8"/>
    <mergeCell ref="CV8:DH8"/>
    <mergeCell ref="DI8:DU8"/>
    <mergeCell ref="A9:F9"/>
    <mergeCell ref="G9:AA9"/>
    <mergeCell ref="AB9:AO9"/>
    <mergeCell ref="AP9:BC9"/>
    <mergeCell ref="BD9:BQ9"/>
    <mergeCell ref="BR9:CE9"/>
    <mergeCell ref="CF9:CU9"/>
    <mergeCell ref="A8:F8"/>
    <mergeCell ref="G8:AA8"/>
    <mergeCell ref="AB8:AO8"/>
    <mergeCell ref="AP8:BC8"/>
    <mergeCell ref="BD8:BQ8"/>
    <mergeCell ref="BR8:CE8"/>
    <mergeCell ref="CV9:DH9"/>
    <mergeCell ref="DI9:DU9"/>
    <mergeCell ref="A10:F10"/>
    <mergeCell ref="G10:AA10"/>
    <mergeCell ref="AB10:AO10"/>
    <mergeCell ref="AP10:BC10"/>
    <mergeCell ref="BD10:BQ10"/>
    <mergeCell ref="BR10:CE10"/>
    <mergeCell ref="CF10:CU10"/>
    <mergeCell ref="CV10:DH10"/>
    <mergeCell ref="DI10:DU10"/>
    <mergeCell ref="DI11:DU11"/>
    <mergeCell ref="A11:BC11"/>
    <mergeCell ref="BD11:BQ11"/>
    <mergeCell ref="BR11:CE11"/>
    <mergeCell ref="CF11:CU11"/>
    <mergeCell ref="CV11:D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B14"/>
  <sheetViews>
    <sheetView workbookViewId="0">
      <selection activeCell="AH18" sqref="AH18"/>
    </sheetView>
  </sheetViews>
  <sheetFormatPr defaultColWidth="0.85546875" defaultRowHeight="15" x14ac:dyDescent="0.25"/>
  <cols>
    <col min="1" max="23" width="0.85546875" style="10"/>
    <col min="24" max="24" width="2.140625" style="10" customWidth="1"/>
    <col min="25" max="82" width="0.85546875" style="10"/>
    <col min="83" max="83" width="4.5703125" style="10" customWidth="1"/>
    <col min="84" max="95" width="0.85546875" style="10"/>
    <col min="96" max="96" width="4.85546875" style="10" customWidth="1"/>
    <col min="97" max="279" width="0.85546875" style="10"/>
    <col min="280" max="280" width="2.140625" style="10" customWidth="1"/>
    <col min="281" max="338" width="0.85546875" style="10"/>
    <col min="339" max="339" width="3.28515625" style="10" customWidth="1"/>
    <col min="340" max="351" width="0.85546875" style="10"/>
    <col min="352" max="352" width="2.7109375" style="10" customWidth="1"/>
    <col min="353" max="535" width="0.85546875" style="10"/>
    <col min="536" max="536" width="2.140625" style="10" customWidth="1"/>
    <col min="537" max="594" width="0.85546875" style="10"/>
    <col min="595" max="595" width="3.28515625" style="10" customWidth="1"/>
    <col min="596" max="607" width="0.85546875" style="10"/>
    <col min="608" max="608" width="2.7109375" style="10" customWidth="1"/>
    <col min="609" max="791" width="0.85546875" style="10"/>
    <col min="792" max="792" width="2.140625" style="10" customWidth="1"/>
    <col min="793" max="850" width="0.85546875" style="10"/>
    <col min="851" max="851" width="3.28515625" style="10" customWidth="1"/>
    <col min="852" max="863" width="0.85546875" style="10"/>
    <col min="864" max="864" width="2.7109375" style="10" customWidth="1"/>
    <col min="865" max="1047" width="0.85546875" style="10"/>
    <col min="1048" max="1048" width="2.140625" style="10" customWidth="1"/>
    <col min="1049" max="1106" width="0.85546875" style="10"/>
    <col min="1107" max="1107" width="3.28515625" style="10" customWidth="1"/>
    <col min="1108" max="1119" width="0.85546875" style="10"/>
    <col min="1120" max="1120" width="2.7109375" style="10" customWidth="1"/>
    <col min="1121" max="1303" width="0.85546875" style="10"/>
    <col min="1304" max="1304" width="2.140625" style="10" customWidth="1"/>
    <col min="1305" max="1362" width="0.85546875" style="10"/>
    <col min="1363" max="1363" width="3.28515625" style="10" customWidth="1"/>
    <col min="1364" max="1375" width="0.85546875" style="10"/>
    <col min="1376" max="1376" width="2.7109375" style="10" customWidth="1"/>
    <col min="1377" max="1559" width="0.85546875" style="10"/>
    <col min="1560" max="1560" width="2.140625" style="10" customWidth="1"/>
    <col min="1561" max="1618" width="0.85546875" style="10"/>
    <col min="1619" max="1619" width="3.28515625" style="10" customWidth="1"/>
    <col min="1620" max="1631" width="0.85546875" style="10"/>
    <col min="1632" max="1632" width="2.7109375" style="10" customWidth="1"/>
    <col min="1633" max="1815" width="0.85546875" style="10"/>
    <col min="1816" max="1816" width="2.140625" style="10" customWidth="1"/>
    <col min="1817" max="1874" width="0.85546875" style="10"/>
    <col min="1875" max="1875" width="3.28515625" style="10" customWidth="1"/>
    <col min="1876" max="1887" width="0.85546875" style="10"/>
    <col min="1888" max="1888" width="2.7109375" style="10" customWidth="1"/>
    <col min="1889" max="2071" width="0.85546875" style="10"/>
    <col min="2072" max="2072" width="2.140625" style="10" customWidth="1"/>
    <col min="2073" max="2130" width="0.85546875" style="10"/>
    <col min="2131" max="2131" width="3.28515625" style="10" customWidth="1"/>
    <col min="2132" max="2143" width="0.85546875" style="10"/>
    <col min="2144" max="2144" width="2.7109375" style="10" customWidth="1"/>
    <col min="2145" max="2327" width="0.85546875" style="10"/>
    <col min="2328" max="2328" width="2.140625" style="10" customWidth="1"/>
    <col min="2329" max="2386" width="0.85546875" style="10"/>
    <col min="2387" max="2387" width="3.28515625" style="10" customWidth="1"/>
    <col min="2388" max="2399" width="0.85546875" style="10"/>
    <col min="2400" max="2400" width="2.7109375" style="10" customWidth="1"/>
    <col min="2401" max="2583" width="0.85546875" style="10"/>
    <col min="2584" max="2584" width="2.140625" style="10" customWidth="1"/>
    <col min="2585" max="2642" width="0.85546875" style="10"/>
    <col min="2643" max="2643" width="3.28515625" style="10" customWidth="1"/>
    <col min="2644" max="2655" width="0.85546875" style="10"/>
    <col min="2656" max="2656" width="2.7109375" style="10" customWidth="1"/>
    <col min="2657" max="2839" width="0.85546875" style="10"/>
    <col min="2840" max="2840" width="2.140625" style="10" customWidth="1"/>
    <col min="2841" max="2898" width="0.85546875" style="10"/>
    <col min="2899" max="2899" width="3.28515625" style="10" customWidth="1"/>
    <col min="2900" max="2911" width="0.85546875" style="10"/>
    <col min="2912" max="2912" width="2.7109375" style="10" customWidth="1"/>
    <col min="2913" max="3095" width="0.85546875" style="10"/>
    <col min="3096" max="3096" width="2.140625" style="10" customWidth="1"/>
    <col min="3097" max="3154" width="0.85546875" style="10"/>
    <col min="3155" max="3155" width="3.28515625" style="10" customWidth="1"/>
    <col min="3156" max="3167" width="0.85546875" style="10"/>
    <col min="3168" max="3168" width="2.7109375" style="10" customWidth="1"/>
    <col min="3169" max="3351" width="0.85546875" style="10"/>
    <col min="3352" max="3352" width="2.140625" style="10" customWidth="1"/>
    <col min="3353" max="3410" width="0.85546875" style="10"/>
    <col min="3411" max="3411" width="3.28515625" style="10" customWidth="1"/>
    <col min="3412" max="3423" width="0.85546875" style="10"/>
    <col min="3424" max="3424" width="2.7109375" style="10" customWidth="1"/>
    <col min="3425" max="3607" width="0.85546875" style="10"/>
    <col min="3608" max="3608" width="2.140625" style="10" customWidth="1"/>
    <col min="3609" max="3666" width="0.85546875" style="10"/>
    <col min="3667" max="3667" width="3.28515625" style="10" customWidth="1"/>
    <col min="3668" max="3679" width="0.85546875" style="10"/>
    <col min="3680" max="3680" width="2.7109375" style="10" customWidth="1"/>
    <col min="3681" max="3863" width="0.85546875" style="10"/>
    <col min="3864" max="3864" width="2.140625" style="10" customWidth="1"/>
    <col min="3865" max="3922" width="0.85546875" style="10"/>
    <col min="3923" max="3923" width="3.28515625" style="10" customWidth="1"/>
    <col min="3924" max="3935" width="0.85546875" style="10"/>
    <col min="3936" max="3936" width="2.7109375" style="10" customWidth="1"/>
    <col min="3937" max="4119" width="0.85546875" style="10"/>
    <col min="4120" max="4120" width="2.140625" style="10" customWidth="1"/>
    <col min="4121" max="4178" width="0.85546875" style="10"/>
    <col min="4179" max="4179" width="3.28515625" style="10" customWidth="1"/>
    <col min="4180" max="4191" width="0.85546875" style="10"/>
    <col min="4192" max="4192" width="2.7109375" style="10" customWidth="1"/>
    <col min="4193" max="4375" width="0.85546875" style="10"/>
    <col min="4376" max="4376" width="2.140625" style="10" customWidth="1"/>
    <col min="4377" max="4434" width="0.85546875" style="10"/>
    <col min="4435" max="4435" width="3.28515625" style="10" customWidth="1"/>
    <col min="4436" max="4447" width="0.85546875" style="10"/>
    <col min="4448" max="4448" width="2.7109375" style="10" customWidth="1"/>
    <col min="4449" max="4631" width="0.85546875" style="10"/>
    <col min="4632" max="4632" width="2.140625" style="10" customWidth="1"/>
    <col min="4633" max="4690" width="0.85546875" style="10"/>
    <col min="4691" max="4691" width="3.28515625" style="10" customWidth="1"/>
    <col min="4692" max="4703" width="0.85546875" style="10"/>
    <col min="4704" max="4704" width="2.7109375" style="10" customWidth="1"/>
    <col min="4705" max="4887" width="0.85546875" style="10"/>
    <col min="4888" max="4888" width="2.140625" style="10" customWidth="1"/>
    <col min="4889" max="4946" width="0.85546875" style="10"/>
    <col min="4947" max="4947" width="3.28515625" style="10" customWidth="1"/>
    <col min="4948" max="4959" width="0.85546875" style="10"/>
    <col min="4960" max="4960" width="2.7109375" style="10" customWidth="1"/>
    <col min="4961" max="5143" width="0.85546875" style="10"/>
    <col min="5144" max="5144" width="2.140625" style="10" customWidth="1"/>
    <col min="5145" max="5202" width="0.85546875" style="10"/>
    <col min="5203" max="5203" width="3.28515625" style="10" customWidth="1"/>
    <col min="5204" max="5215" width="0.85546875" style="10"/>
    <col min="5216" max="5216" width="2.7109375" style="10" customWidth="1"/>
    <col min="5217" max="5399" width="0.85546875" style="10"/>
    <col min="5400" max="5400" width="2.140625" style="10" customWidth="1"/>
    <col min="5401" max="5458" width="0.85546875" style="10"/>
    <col min="5459" max="5459" width="3.28515625" style="10" customWidth="1"/>
    <col min="5460" max="5471" width="0.85546875" style="10"/>
    <col min="5472" max="5472" width="2.7109375" style="10" customWidth="1"/>
    <col min="5473" max="5655" width="0.85546875" style="10"/>
    <col min="5656" max="5656" width="2.140625" style="10" customWidth="1"/>
    <col min="5657" max="5714" width="0.85546875" style="10"/>
    <col min="5715" max="5715" width="3.28515625" style="10" customWidth="1"/>
    <col min="5716" max="5727" width="0.85546875" style="10"/>
    <col min="5728" max="5728" width="2.7109375" style="10" customWidth="1"/>
    <col min="5729" max="5911" width="0.85546875" style="10"/>
    <col min="5912" max="5912" width="2.140625" style="10" customWidth="1"/>
    <col min="5913" max="5970" width="0.85546875" style="10"/>
    <col min="5971" max="5971" width="3.28515625" style="10" customWidth="1"/>
    <col min="5972" max="5983" width="0.85546875" style="10"/>
    <col min="5984" max="5984" width="2.7109375" style="10" customWidth="1"/>
    <col min="5985" max="6167" width="0.85546875" style="10"/>
    <col min="6168" max="6168" width="2.140625" style="10" customWidth="1"/>
    <col min="6169" max="6226" width="0.85546875" style="10"/>
    <col min="6227" max="6227" width="3.28515625" style="10" customWidth="1"/>
    <col min="6228" max="6239" width="0.85546875" style="10"/>
    <col min="6240" max="6240" width="2.7109375" style="10" customWidth="1"/>
    <col min="6241" max="6423" width="0.85546875" style="10"/>
    <col min="6424" max="6424" width="2.140625" style="10" customWidth="1"/>
    <col min="6425" max="6482" width="0.85546875" style="10"/>
    <col min="6483" max="6483" width="3.28515625" style="10" customWidth="1"/>
    <col min="6484" max="6495" width="0.85546875" style="10"/>
    <col min="6496" max="6496" width="2.7109375" style="10" customWidth="1"/>
    <col min="6497" max="6679" width="0.85546875" style="10"/>
    <col min="6680" max="6680" width="2.140625" style="10" customWidth="1"/>
    <col min="6681" max="6738" width="0.85546875" style="10"/>
    <col min="6739" max="6739" width="3.28515625" style="10" customWidth="1"/>
    <col min="6740" max="6751" width="0.85546875" style="10"/>
    <col min="6752" max="6752" width="2.7109375" style="10" customWidth="1"/>
    <col min="6753" max="6935" width="0.85546875" style="10"/>
    <col min="6936" max="6936" width="2.140625" style="10" customWidth="1"/>
    <col min="6937" max="6994" width="0.85546875" style="10"/>
    <col min="6995" max="6995" width="3.28515625" style="10" customWidth="1"/>
    <col min="6996" max="7007" width="0.85546875" style="10"/>
    <col min="7008" max="7008" width="2.7109375" style="10" customWidth="1"/>
    <col min="7009" max="7191" width="0.85546875" style="10"/>
    <col min="7192" max="7192" width="2.140625" style="10" customWidth="1"/>
    <col min="7193" max="7250" width="0.85546875" style="10"/>
    <col min="7251" max="7251" width="3.28515625" style="10" customWidth="1"/>
    <col min="7252" max="7263" width="0.85546875" style="10"/>
    <col min="7264" max="7264" width="2.7109375" style="10" customWidth="1"/>
    <col min="7265" max="7447" width="0.85546875" style="10"/>
    <col min="7448" max="7448" width="2.140625" style="10" customWidth="1"/>
    <col min="7449" max="7506" width="0.85546875" style="10"/>
    <col min="7507" max="7507" width="3.28515625" style="10" customWidth="1"/>
    <col min="7508" max="7519" width="0.85546875" style="10"/>
    <col min="7520" max="7520" width="2.7109375" style="10" customWidth="1"/>
    <col min="7521" max="7703" width="0.85546875" style="10"/>
    <col min="7704" max="7704" width="2.140625" style="10" customWidth="1"/>
    <col min="7705" max="7762" width="0.85546875" style="10"/>
    <col min="7763" max="7763" width="3.28515625" style="10" customWidth="1"/>
    <col min="7764" max="7775" width="0.85546875" style="10"/>
    <col min="7776" max="7776" width="2.7109375" style="10" customWidth="1"/>
    <col min="7777" max="7959" width="0.85546875" style="10"/>
    <col min="7960" max="7960" width="2.140625" style="10" customWidth="1"/>
    <col min="7961" max="8018" width="0.85546875" style="10"/>
    <col min="8019" max="8019" width="3.28515625" style="10" customWidth="1"/>
    <col min="8020" max="8031" width="0.85546875" style="10"/>
    <col min="8032" max="8032" width="2.7109375" style="10" customWidth="1"/>
    <col min="8033" max="8215" width="0.85546875" style="10"/>
    <col min="8216" max="8216" width="2.140625" style="10" customWidth="1"/>
    <col min="8217" max="8274" width="0.85546875" style="10"/>
    <col min="8275" max="8275" width="3.28515625" style="10" customWidth="1"/>
    <col min="8276" max="8287" width="0.85546875" style="10"/>
    <col min="8288" max="8288" width="2.7109375" style="10" customWidth="1"/>
    <col min="8289" max="8471" width="0.85546875" style="10"/>
    <col min="8472" max="8472" width="2.140625" style="10" customWidth="1"/>
    <col min="8473" max="8530" width="0.85546875" style="10"/>
    <col min="8531" max="8531" width="3.28515625" style="10" customWidth="1"/>
    <col min="8532" max="8543" width="0.85546875" style="10"/>
    <col min="8544" max="8544" width="2.7109375" style="10" customWidth="1"/>
    <col min="8545" max="8727" width="0.85546875" style="10"/>
    <col min="8728" max="8728" width="2.140625" style="10" customWidth="1"/>
    <col min="8729" max="8786" width="0.85546875" style="10"/>
    <col min="8787" max="8787" width="3.28515625" style="10" customWidth="1"/>
    <col min="8788" max="8799" width="0.85546875" style="10"/>
    <col min="8800" max="8800" width="2.7109375" style="10" customWidth="1"/>
    <col min="8801" max="8983" width="0.85546875" style="10"/>
    <col min="8984" max="8984" width="2.140625" style="10" customWidth="1"/>
    <col min="8985" max="9042" width="0.85546875" style="10"/>
    <col min="9043" max="9043" width="3.28515625" style="10" customWidth="1"/>
    <col min="9044" max="9055" width="0.85546875" style="10"/>
    <col min="9056" max="9056" width="2.7109375" style="10" customWidth="1"/>
    <col min="9057" max="9239" width="0.85546875" style="10"/>
    <col min="9240" max="9240" width="2.140625" style="10" customWidth="1"/>
    <col min="9241" max="9298" width="0.85546875" style="10"/>
    <col min="9299" max="9299" width="3.28515625" style="10" customWidth="1"/>
    <col min="9300" max="9311" width="0.85546875" style="10"/>
    <col min="9312" max="9312" width="2.7109375" style="10" customWidth="1"/>
    <col min="9313" max="9495" width="0.85546875" style="10"/>
    <col min="9496" max="9496" width="2.140625" style="10" customWidth="1"/>
    <col min="9497" max="9554" width="0.85546875" style="10"/>
    <col min="9555" max="9555" width="3.28515625" style="10" customWidth="1"/>
    <col min="9556" max="9567" width="0.85546875" style="10"/>
    <col min="9568" max="9568" width="2.7109375" style="10" customWidth="1"/>
    <col min="9569" max="9751" width="0.85546875" style="10"/>
    <col min="9752" max="9752" width="2.140625" style="10" customWidth="1"/>
    <col min="9753" max="9810" width="0.85546875" style="10"/>
    <col min="9811" max="9811" width="3.28515625" style="10" customWidth="1"/>
    <col min="9812" max="9823" width="0.85546875" style="10"/>
    <col min="9824" max="9824" width="2.7109375" style="10" customWidth="1"/>
    <col min="9825" max="10007" width="0.85546875" style="10"/>
    <col min="10008" max="10008" width="2.140625" style="10" customWidth="1"/>
    <col min="10009" max="10066" width="0.85546875" style="10"/>
    <col min="10067" max="10067" width="3.28515625" style="10" customWidth="1"/>
    <col min="10068" max="10079" width="0.85546875" style="10"/>
    <col min="10080" max="10080" width="2.7109375" style="10" customWidth="1"/>
    <col min="10081" max="10263" width="0.85546875" style="10"/>
    <col min="10264" max="10264" width="2.140625" style="10" customWidth="1"/>
    <col min="10265" max="10322" width="0.85546875" style="10"/>
    <col min="10323" max="10323" width="3.28515625" style="10" customWidth="1"/>
    <col min="10324" max="10335" width="0.85546875" style="10"/>
    <col min="10336" max="10336" width="2.7109375" style="10" customWidth="1"/>
    <col min="10337" max="10519" width="0.85546875" style="10"/>
    <col min="10520" max="10520" width="2.140625" style="10" customWidth="1"/>
    <col min="10521" max="10578" width="0.85546875" style="10"/>
    <col min="10579" max="10579" width="3.28515625" style="10" customWidth="1"/>
    <col min="10580" max="10591" width="0.85546875" style="10"/>
    <col min="10592" max="10592" width="2.7109375" style="10" customWidth="1"/>
    <col min="10593" max="10775" width="0.85546875" style="10"/>
    <col min="10776" max="10776" width="2.140625" style="10" customWidth="1"/>
    <col min="10777" max="10834" width="0.85546875" style="10"/>
    <col min="10835" max="10835" width="3.28515625" style="10" customWidth="1"/>
    <col min="10836" max="10847" width="0.85546875" style="10"/>
    <col min="10848" max="10848" width="2.7109375" style="10" customWidth="1"/>
    <col min="10849" max="11031" width="0.85546875" style="10"/>
    <col min="11032" max="11032" width="2.140625" style="10" customWidth="1"/>
    <col min="11033" max="11090" width="0.85546875" style="10"/>
    <col min="11091" max="11091" width="3.28515625" style="10" customWidth="1"/>
    <col min="11092" max="11103" width="0.85546875" style="10"/>
    <col min="11104" max="11104" width="2.7109375" style="10" customWidth="1"/>
    <col min="11105" max="11287" width="0.85546875" style="10"/>
    <col min="11288" max="11288" width="2.140625" style="10" customWidth="1"/>
    <col min="11289" max="11346" width="0.85546875" style="10"/>
    <col min="11347" max="11347" width="3.28515625" style="10" customWidth="1"/>
    <col min="11348" max="11359" width="0.85546875" style="10"/>
    <col min="11360" max="11360" width="2.7109375" style="10" customWidth="1"/>
    <col min="11361" max="11543" width="0.85546875" style="10"/>
    <col min="11544" max="11544" width="2.140625" style="10" customWidth="1"/>
    <col min="11545" max="11602" width="0.85546875" style="10"/>
    <col min="11603" max="11603" width="3.28515625" style="10" customWidth="1"/>
    <col min="11604" max="11615" width="0.85546875" style="10"/>
    <col min="11616" max="11616" width="2.7109375" style="10" customWidth="1"/>
    <col min="11617" max="11799" width="0.85546875" style="10"/>
    <col min="11800" max="11800" width="2.140625" style="10" customWidth="1"/>
    <col min="11801" max="11858" width="0.85546875" style="10"/>
    <col min="11859" max="11859" width="3.28515625" style="10" customWidth="1"/>
    <col min="11860" max="11871" width="0.85546875" style="10"/>
    <col min="11872" max="11872" width="2.7109375" style="10" customWidth="1"/>
    <col min="11873" max="12055" width="0.85546875" style="10"/>
    <col min="12056" max="12056" width="2.140625" style="10" customWidth="1"/>
    <col min="12057" max="12114" width="0.85546875" style="10"/>
    <col min="12115" max="12115" width="3.28515625" style="10" customWidth="1"/>
    <col min="12116" max="12127" width="0.85546875" style="10"/>
    <col min="12128" max="12128" width="2.7109375" style="10" customWidth="1"/>
    <col min="12129" max="12311" width="0.85546875" style="10"/>
    <col min="12312" max="12312" width="2.140625" style="10" customWidth="1"/>
    <col min="12313" max="12370" width="0.85546875" style="10"/>
    <col min="12371" max="12371" width="3.28515625" style="10" customWidth="1"/>
    <col min="12372" max="12383" width="0.85546875" style="10"/>
    <col min="12384" max="12384" width="2.7109375" style="10" customWidth="1"/>
    <col min="12385" max="12567" width="0.85546875" style="10"/>
    <col min="12568" max="12568" width="2.140625" style="10" customWidth="1"/>
    <col min="12569" max="12626" width="0.85546875" style="10"/>
    <col min="12627" max="12627" width="3.28515625" style="10" customWidth="1"/>
    <col min="12628" max="12639" width="0.85546875" style="10"/>
    <col min="12640" max="12640" width="2.7109375" style="10" customWidth="1"/>
    <col min="12641" max="12823" width="0.85546875" style="10"/>
    <col min="12824" max="12824" width="2.140625" style="10" customWidth="1"/>
    <col min="12825" max="12882" width="0.85546875" style="10"/>
    <col min="12883" max="12883" width="3.28515625" style="10" customWidth="1"/>
    <col min="12884" max="12895" width="0.85546875" style="10"/>
    <col min="12896" max="12896" width="2.7109375" style="10" customWidth="1"/>
    <col min="12897" max="13079" width="0.85546875" style="10"/>
    <col min="13080" max="13080" width="2.140625" style="10" customWidth="1"/>
    <col min="13081" max="13138" width="0.85546875" style="10"/>
    <col min="13139" max="13139" width="3.28515625" style="10" customWidth="1"/>
    <col min="13140" max="13151" width="0.85546875" style="10"/>
    <col min="13152" max="13152" width="2.7109375" style="10" customWidth="1"/>
    <col min="13153" max="13335" width="0.85546875" style="10"/>
    <col min="13336" max="13336" width="2.140625" style="10" customWidth="1"/>
    <col min="13337" max="13394" width="0.85546875" style="10"/>
    <col min="13395" max="13395" width="3.28515625" style="10" customWidth="1"/>
    <col min="13396" max="13407" width="0.85546875" style="10"/>
    <col min="13408" max="13408" width="2.7109375" style="10" customWidth="1"/>
    <col min="13409" max="13591" width="0.85546875" style="10"/>
    <col min="13592" max="13592" width="2.140625" style="10" customWidth="1"/>
    <col min="13593" max="13650" width="0.85546875" style="10"/>
    <col min="13651" max="13651" width="3.28515625" style="10" customWidth="1"/>
    <col min="13652" max="13663" width="0.85546875" style="10"/>
    <col min="13664" max="13664" width="2.7109375" style="10" customWidth="1"/>
    <col min="13665" max="13847" width="0.85546875" style="10"/>
    <col min="13848" max="13848" width="2.140625" style="10" customWidth="1"/>
    <col min="13849" max="13906" width="0.85546875" style="10"/>
    <col min="13907" max="13907" width="3.28515625" style="10" customWidth="1"/>
    <col min="13908" max="13919" width="0.85546875" style="10"/>
    <col min="13920" max="13920" width="2.7109375" style="10" customWidth="1"/>
    <col min="13921" max="14103" width="0.85546875" style="10"/>
    <col min="14104" max="14104" width="2.140625" style="10" customWidth="1"/>
    <col min="14105" max="14162" width="0.85546875" style="10"/>
    <col min="14163" max="14163" width="3.28515625" style="10" customWidth="1"/>
    <col min="14164" max="14175" width="0.85546875" style="10"/>
    <col min="14176" max="14176" width="2.7109375" style="10" customWidth="1"/>
    <col min="14177" max="14359" width="0.85546875" style="10"/>
    <col min="14360" max="14360" width="2.140625" style="10" customWidth="1"/>
    <col min="14361" max="14418" width="0.85546875" style="10"/>
    <col min="14419" max="14419" width="3.28515625" style="10" customWidth="1"/>
    <col min="14420" max="14431" width="0.85546875" style="10"/>
    <col min="14432" max="14432" width="2.7109375" style="10" customWidth="1"/>
    <col min="14433" max="14615" width="0.85546875" style="10"/>
    <col min="14616" max="14616" width="2.140625" style="10" customWidth="1"/>
    <col min="14617" max="14674" width="0.85546875" style="10"/>
    <col min="14675" max="14675" width="3.28515625" style="10" customWidth="1"/>
    <col min="14676" max="14687" width="0.85546875" style="10"/>
    <col min="14688" max="14688" width="2.7109375" style="10" customWidth="1"/>
    <col min="14689" max="14871" width="0.85546875" style="10"/>
    <col min="14872" max="14872" width="2.140625" style="10" customWidth="1"/>
    <col min="14873" max="14930" width="0.85546875" style="10"/>
    <col min="14931" max="14931" width="3.28515625" style="10" customWidth="1"/>
    <col min="14932" max="14943" width="0.85546875" style="10"/>
    <col min="14944" max="14944" width="2.7109375" style="10" customWidth="1"/>
    <col min="14945" max="15127" width="0.85546875" style="10"/>
    <col min="15128" max="15128" width="2.140625" style="10" customWidth="1"/>
    <col min="15129" max="15186" width="0.85546875" style="10"/>
    <col min="15187" max="15187" width="3.28515625" style="10" customWidth="1"/>
    <col min="15188" max="15199" width="0.85546875" style="10"/>
    <col min="15200" max="15200" width="2.7109375" style="10" customWidth="1"/>
    <col min="15201" max="15383" width="0.85546875" style="10"/>
    <col min="15384" max="15384" width="2.140625" style="10" customWidth="1"/>
    <col min="15385" max="15442" width="0.85546875" style="10"/>
    <col min="15443" max="15443" width="3.28515625" style="10" customWidth="1"/>
    <col min="15444" max="15455" width="0.85546875" style="10"/>
    <col min="15456" max="15456" width="2.7109375" style="10" customWidth="1"/>
    <col min="15457" max="15639" width="0.85546875" style="10"/>
    <col min="15640" max="15640" width="2.140625" style="10" customWidth="1"/>
    <col min="15641" max="15698" width="0.85546875" style="10"/>
    <col min="15699" max="15699" width="3.28515625" style="10" customWidth="1"/>
    <col min="15700" max="15711" width="0.85546875" style="10"/>
    <col min="15712" max="15712" width="2.7109375" style="10" customWidth="1"/>
    <col min="15713" max="15895" width="0.85546875" style="10"/>
    <col min="15896" max="15896" width="2.140625" style="10" customWidth="1"/>
    <col min="15897" max="15954" width="0.85546875" style="10"/>
    <col min="15955" max="15955" width="3.28515625" style="10" customWidth="1"/>
    <col min="15956" max="15967" width="0.85546875" style="10"/>
    <col min="15968" max="15968" width="2.7109375" style="10" customWidth="1"/>
    <col min="15969" max="16151" width="0.85546875" style="10"/>
    <col min="16152" max="16152" width="2.140625" style="10" customWidth="1"/>
    <col min="16153" max="16210" width="0.85546875" style="10"/>
    <col min="16211" max="16211" width="3.28515625" style="10" customWidth="1"/>
    <col min="16212" max="16223" width="0.85546875" style="10"/>
    <col min="16224" max="16224" width="2.7109375" style="10" customWidth="1"/>
    <col min="16225" max="16384" width="0.85546875" style="10"/>
  </cols>
  <sheetData>
    <row r="1" spans="1:132" s="7" customFormat="1" ht="3" customHeight="1" x14ac:dyDescent="0.25"/>
    <row r="2" spans="1:132" s="7" customFormat="1" x14ac:dyDescent="0.25">
      <c r="A2" s="7" t="s">
        <v>119</v>
      </c>
    </row>
    <row r="3" spans="1:132" s="7" customFormat="1" ht="12.75" customHeight="1" x14ac:dyDescent="0.25"/>
    <row r="4" spans="1:132" s="11" customFormat="1" ht="11.25" customHeight="1" x14ac:dyDescent="0.2">
      <c r="A4" s="341" t="s">
        <v>10</v>
      </c>
      <c r="B4" s="342"/>
      <c r="C4" s="342"/>
      <c r="D4" s="342"/>
      <c r="E4" s="342"/>
      <c r="F4" s="343"/>
      <c r="G4" s="341" t="s">
        <v>1</v>
      </c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3"/>
      <c r="Y4" s="341" t="s">
        <v>120</v>
      </c>
      <c r="Z4" s="342"/>
      <c r="AA4" s="342"/>
      <c r="AB4" s="342"/>
      <c r="AC4" s="342"/>
      <c r="AD4" s="342"/>
      <c r="AE4" s="342"/>
      <c r="AF4" s="342"/>
      <c r="AG4" s="342"/>
      <c r="AH4" s="342"/>
      <c r="AI4" s="343"/>
      <c r="AJ4" s="341" t="s">
        <v>121</v>
      </c>
      <c r="AK4" s="342"/>
      <c r="AL4" s="342"/>
      <c r="AM4" s="342"/>
      <c r="AN4" s="342"/>
      <c r="AO4" s="342"/>
      <c r="AP4" s="342"/>
      <c r="AQ4" s="342"/>
      <c r="AR4" s="342"/>
      <c r="AS4" s="342"/>
      <c r="AT4" s="343"/>
      <c r="AU4" s="341" t="s">
        <v>122</v>
      </c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3"/>
      <c r="BH4" s="341" t="s">
        <v>123</v>
      </c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1" t="s">
        <v>124</v>
      </c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3"/>
      <c r="CF4" s="361" t="s">
        <v>43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300"/>
    </row>
    <row r="5" spans="1:132" s="11" customFormat="1" ht="12.75" x14ac:dyDescent="0.2">
      <c r="A5" s="344"/>
      <c r="B5" s="345"/>
      <c r="C5" s="345"/>
      <c r="D5" s="345"/>
      <c r="E5" s="345"/>
      <c r="F5" s="346"/>
      <c r="G5" s="344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6"/>
      <c r="Y5" s="344"/>
      <c r="Z5" s="345"/>
      <c r="AA5" s="345"/>
      <c r="AB5" s="345"/>
      <c r="AC5" s="345"/>
      <c r="AD5" s="345"/>
      <c r="AE5" s="345"/>
      <c r="AF5" s="345"/>
      <c r="AG5" s="345"/>
      <c r="AH5" s="345"/>
      <c r="AI5" s="346"/>
      <c r="AJ5" s="344"/>
      <c r="AK5" s="345"/>
      <c r="AL5" s="345"/>
      <c r="AM5" s="345"/>
      <c r="AN5" s="345"/>
      <c r="AO5" s="345"/>
      <c r="AP5" s="345"/>
      <c r="AQ5" s="345"/>
      <c r="AR5" s="345"/>
      <c r="AS5" s="345"/>
      <c r="AT5" s="346"/>
      <c r="AU5" s="344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6"/>
      <c r="BH5" s="344"/>
      <c r="BI5" s="345"/>
      <c r="BJ5" s="345"/>
      <c r="BK5" s="345"/>
      <c r="BL5" s="345"/>
      <c r="BM5" s="345"/>
      <c r="BN5" s="345"/>
      <c r="BO5" s="345"/>
      <c r="BP5" s="345"/>
      <c r="BQ5" s="345"/>
      <c r="BR5" s="345"/>
      <c r="BS5" s="344"/>
      <c r="BT5" s="345"/>
      <c r="BU5" s="345"/>
      <c r="BV5" s="345"/>
      <c r="BW5" s="345"/>
      <c r="BX5" s="345"/>
      <c r="BY5" s="345"/>
      <c r="BZ5" s="345"/>
      <c r="CA5" s="345"/>
      <c r="CB5" s="345"/>
      <c r="CC5" s="345"/>
      <c r="CD5" s="345"/>
      <c r="CE5" s="346"/>
      <c r="CF5" s="418" t="s">
        <v>66</v>
      </c>
      <c r="CG5" s="419"/>
      <c r="CH5" s="419"/>
      <c r="CI5" s="419"/>
      <c r="CJ5" s="419"/>
      <c r="CK5" s="419"/>
      <c r="CL5" s="419"/>
      <c r="CM5" s="419"/>
      <c r="CN5" s="419"/>
      <c r="CO5" s="419"/>
      <c r="CP5" s="419"/>
      <c r="CQ5" s="419"/>
      <c r="CR5" s="420"/>
      <c r="CS5" s="418" t="s">
        <v>45</v>
      </c>
      <c r="CT5" s="419"/>
      <c r="CU5" s="419"/>
      <c r="CV5" s="419"/>
      <c r="CW5" s="419"/>
      <c r="CX5" s="419"/>
      <c r="CY5" s="419"/>
      <c r="CZ5" s="419"/>
      <c r="DA5" s="419"/>
      <c r="DB5" s="419"/>
      <c r="DC5" s="419"/>
      <c r="DD5" s="419"/>
      <c r="DE5" s="419"/>
      <c r="DF5" s="419"/>
      <c r="DG5" s="420"/>
      <c r="DH5" s="363" t="s">
        <v>46</v>
      </c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5"/>
    </row>
    <row r="6" spans="1:132" s="11" customFormat="1" ht="37.9" customHeight="1" x14ac:dyDescent="0.2">
      <c r="A6" s="347"/>
      <c r="B6" s="348"/>
      <c r="C6" s="348"/>
      <c r="D6" s="348"/>
      <c r="E6" s="348"/>
      <c r="F6" s="349"/>
      <c r="G6" s="347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9"/>
      <c r="Y6" s="347"/>
      <c r="Z6" s="348"/>
      <c r="AA6" s="348"/>
      <c r="AB6" s="348"/>
      <c r="AC6" s="348"/>
      <c r="AD6" s="348"/>
      <c r="AE6" s="348"/>
      <c r="AF6" s="348"/>
      <c r="AG6" s="348"/>
      <c r="AH6" s="348"/>
      <c r="AI6" s="349"/>
      <c r="AJ6" s="347"/>
      <c r="AK6" s="348"/>
      <c r="AL6" s="348"/>
      <c r="AM6" s="348"/>
      <c r="AN6" s="348"/>
      <c r="AO6" s="348"/>
      <c r="AP6" s="348"/>
      <c r="AQ6" s="348"/>
      <c r="AR6" s="348"/>
      <c r="AS6" s="348"/>
      <c r="AT6" s="349"/>
      <c r="AU6" s="347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9"/>
      <c r="BH6" s="347"/>
      <c r="BI6" s="348"/>
      <c r="BJ6" s="348"/>
      <c r="BK6" s="348"/>
      <c r="BL6" s="348"/>
      <c r="BM6" s="348"/>
      <c r="BN6" s="348"/>
      <c r="BO6" s="348"/>
      <c r="BP6" s="348"/>
      <c r="BQ6" s="348"/>
      <c r="BR6" s="348"/>
      <c r="BS6" s="347"/>
      <c r="BT6" s="348"/>
      <c r="BU6" s="348"/>
      <c r="BV6" s="348"/>
      <c r="BW6" s="348"/>
      <c r="BX6" s="348"/>
      <c r="BY6" s="348"/>
      <c r="BZ6" s="348"/>
      <c r="CA6" s="348"/>
      <c r="CB6" s="348"/>
      <c r="CC6" s="348"/>
      <c r="CD6" s="348"/>
      <c r="CE6" s="349"/>
      <c r="CF6" s="304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6"/>
      <c r="CS6" s="304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5"/>
      <c r="DE6" s="305"/>
      <c r="DF6" s="305"/>
      <c r="DG6" s="306"/>
      <c r="DH6" s="361" t="s">
        <v>50</v>
      </c>
      <c r="DI6" s="366"/>
      <c r="DJ6" s="366"/>
      <c r="DK6" s="366"/>
      <c r="DL6" s="366"/>
      <c r="DM6" s="366"/>
      <c r="DN6" s="366"/>
      <c r="DO6" s="366"/>
      <c r="DP6" s="366"/>
      <c r="DQ6" s="366"/>
      <c r="DR6" s="367"/>
      <c r="DS6" s="361" t="s">
        <v>51</v>
      </c>
      <c r="DT6" s="366"/>
      <c r="DU6" s="366"/>
      <c r="DV6" s="366"/>
      <c r="DW6" s="366"/>
      <c r="DX6" s="366"/>
      <c r="DY6" s="366"/>
      <c r="DZ6" s="366"/>
      <c r="EA6" s="366"/>
      <c r="EB6" s="367"/>
    </row>
    <row r="7" spans="1:132" s="9" customFormat="1" ht="12.75" x14ac:dyDescent="0.25">
      <c r="A7" s="312">
        <v>1</v>
      </c>
      <c r="B7" s="313"/>
      <c r="C7" s="313"/>
      <c r="D7" s="313"/>
      <c r="E7" s="313"/>
      <c r="F7" s="314"/>
      <c r="G7" s="312">
        <v>2</v>
      </c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4"/>
      <c r="Y7" s="312">
        <v>3</v>
      </c>
      <c r="Z7" s="313"/>
      <c r="AA7" s="313"/>
      <c r="AB7" s="313"/>
      <c r="AC7" s="313"/>
      <c r="AD7" s="313"/>
      <c r="AE7" s="313"/>
      <c r="AF7" s="313"/>
      <c r="AG7" s="313"/>
      <c r="AH7" s="313"/>
      <c r="AI7" s="314"/>
      <c r="AJ7" s="312">
        <v>4</v>
      </c>
      <c r="AK7" s="313"/>
      <c r="AL7" s="313"/>
      <c r="AM7" s="313"/>
      <c r="AN7" s="313"/>
      <c r="AO7" s="313"/>
      <c r="AP7" s="313"/>
      <c r="AQ7" s="313"/>
      <c r="AR7" s="313"/>
      <c r="AS7" s="313"/>
      <c r="AT7" s="314"/>
      <c r="AU7" s="312">
        <v>5</v>
      </c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4"/>
      <c r="BH7" s="312">
        <v>6</v>
      </c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2">
        <v>7</v>
      </c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4"/>
      <c r="CF7" s="412">
        <v>8</v>
      </c>
      <c r="CG7" s="413"/>
      <c r="CH7" s="413"/>
      <c r="CI7" s="413"/>
      <c r="CJ7" s="413"/>
      <c r="CK7" s="413"/>
      <c r="CL7" s="413"/>
      <c r="CM7" s="413"/>
      <c r="CN7" s="413"/>
      <c r="CO7" s="413"/>
      <c r="CP7" s="413"/>
      <c r="CQ7" s="413"/>
      <c r="CR7" s="414"/>
      <c r="CS7" s="412">
        <v>9</v>
      </c>
      <c r="CT7" s="413"/>
      <c r="CU7" s="413"/>
      <c r="CV7" s="413"/>
      <c r="CW7" s="413"/>
      <c r="CX7" s="413"/>
      <c r="CY7" s="413"/>
      <c r="CZ7" s="413"/>
      <c r="DA7" s="413"/>
      <c r="DB7" s="413"/>
      <c r="DC7" s="413"/>
      <c r="DD7" s="413"/>
      <c r="DE7" s="413"/>
      <c r="DF7" s="413"/>
      <c r="DG7" s="414"/>
      <c r="DH7" s="412">
        <v>10</v>
      </c>
      <c r="DI7" s="413"/>
      <c r="DJ7" s="413"/>
      <c r="DK7" s="413"/>
      <c r="DL7" s="413"/>
      <c r="DM7" s="413"/>
      <c r="DN7" s="413"/>
      <c r="DO7" s="413"/>
      <c r="DP7" s="413"/>
      <c r="DQ7" s="413"/>
      <c r="DR7" s="414"/>
      <c r="DS7" s="412">
        <v>11</v>
      </c>
      <c r="DT7" s="413"/>
      <c r="DU7" s="413"/>
      <c r="DV7" s="413"/>
      <c r="DW7" s="413"/>
      <c r="DX7" s="413"/>
      <c r="DY7" s="413"/>
      <c r="DZ7" s="413"/>
      <c r="EA7" s="413"/>
      <c r="EB7" s="414"/>
    </row>
    <row r="8" spans="1:132" s="6" customFormat="1" x14ac:dyDescent="0.25">
      <c r="A8" s="280" t="s">
        <v>2</v>
      </c>
      <c r="B8" s="281"/>
      <c r="C8" s="281"/>
      <c r="D8" s="281"/>
      <c r="E8" s="281"/>
      <c r="F8" s="282"/>
      <c r="G8" s="415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7"/>
      <c r="Y8" s="336"/>
      <c r="Z8" s="337"/>
      <c r="AA8" s="337"/>
      <c r="AB8" s="337"/>
      <c r="AC8" s="337"/>
      <c r="AD8" s="337"/>
      <c r="AE8" s="337"/>
      <c r="AF8" s="337"/>
      <c r="AG8" s="337"/>
      <c r="AH8" s="337"/>
      <c r="AI8" s="338"/>
      <c r="AJ8" s="336"/>
      <c r="AK8" s="337"/>
      <c r="AL8" s="337"/>
      <c r="AM8" s="337"/>
      <c r="AN8" s="337"/>
      <c r="AO8" s="337"/>
      <c r="AP8" s="337"/>
      <c r="AQ8" s="337"/>
      <c r="AR8" s="337"/>
      <c r="AS8" s="337"/>
      <c r="AT8" s="338"/>
      <c r="AU8" s="336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8"/>
      <c r="BH8" s="336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6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8"/>
      <c r="CF8" s="265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7"/>
      <c r="CS8" s="265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7"/>
      <c r="DH8" s="265"/>
      <c r="DI8" s="266"/>
      <c r="DJ8" s="266"/>
      <c r="DK8" s="266"/>
      <c r="DL8" s="266"/>
      <c r="DM8" s="266"/>
      <c r="DN8" s="266"/>
      <c r="DO8" s="266"/>
      <c r="DP8" s="266"/>
      <c r="DQ8" s="266"/>
      <c r="DR8" s="267"/>
      <c r="DS8" s="265"/>
      <c r="DT8" s="266"/>
      <c r="DU8" s="266"/>
      <c r="DV8" s="266"/>
      <c r="DW8" s="266"/>
      <c r="DX8" s="266"/>
      <c r="DY8" s="266"/>
      <c r="DZ8" s="266"/>
      <c r="EA8" s="266"/>
      <c r="EB8" s="267"/>
    </row>
    <row r="9" spans="1:132" s="6" customFormat="1" x14ac:dyDescent="0.25">
      <c r="A9" s="324" t="s">
        <v>2</v>
      </c>
      <c r="B9" s="325"/>
      <c r="C9" s="325"/>
      <c r="D9" s="325"/>
      <c r="E9" s="325"/>
      <c r="F9" s="326"/>
      <c r="G9" s="327" t="s">
        <v>125</v>
      </c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5"/>
      <c r="Y9" s="265">
        <v>247</v>
      </c>
      <c r="Z9" s="266"/>
      <c r="AA9" s="266"/>
      <c r="AB9" s="266"/>
      <c r="AC9" s="266"/>
      <c r="AD9" s="266"/>
      <c r="AE9" s="266"/>
      <c r="AF9" s="266"/>
      <c r="AG9" s="266"/>
      <c r="AH9" s="266"/>
      <c r="AI9" s="267"/>
      <c r="AJ9" s="265" t="s">
        <v>126</v>
      </c>
      <c r="AK9" s="266"/>
      <c r="AL9" s="266"/>
      <c r="AM9" s="266"/>
      <c r="AN9" s="266"/>
      <c r="AO9" s="266"/>
      <c r="AP9" s="266"/>
      <c r="AQ9" s="266"/>
      <c r="AR9" s="266"/>
      <c r="AS9" s="266"/>
      <c r="AT9" s="267"/>
      <c r="AU9" s="265">
        <v>500</v>
      </c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7"/>
      <c r="BH9" s="265">
        <v>4461.8500000000004</v>
      </c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2">
        <f>AU9*BH9</f>
        <v>2230925</v>
      </c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4"/>
      <c r="CF9" s="262">
        <f>BS9</f>
        <v>2230925</v>
      </c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4"/>
      <c r="CS9" s="265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7"/>
      <c r="DH9" s="265"/>
      <c r="DI9" s="266"/>
      <c r="DJ9" s="266"/>
      <c r="DK9" s="266"/>
      <c r="DL9" s="266"/>
      <c r="DM9" s="266"/>
      <c r="DN9" s="266"/>
      <c r="DO9" s="266"/>
      <c r="DP9" s="266"/>
      <c r="DQ9" s="266"/>
      <c r="DR9" s="267"/>
      <c r="DS9" s="265"/>
      <c r="DT9" s="266"/>
      <c r="DU9" s="266"/>
      <c r="DV9" s="266"/>
      <c r="DW9" s="266"/>
      <c r="DX9" s="266"/>
      <c r="DY9" s="266"/>
      <c r="DZ9" s="266"/>
      <c r="EA9" s="266"/>
      <c r="EB9" s="267"/>
    </row>
    <row r="10" spans="1:132" s="6" customFormat="1" x14ac:dyDescent="0.25">
      <c r="A10" s="324" t="s">
        <v>3</v>
      </c>
      <c r="B10" s="325"/>
      <c r="C10" s="325"/>
      <c r="D10" s="325"/>
      <c r="E10" s="325"/>
      <c r="F10" s="326"/>
      <c r="G10" s="327" t="s">
        <v>127</v>
      </c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36">
        <v>247</v>
      </c>
      <c r="Z10" s="337"/>
      <c r="AA10" s="337"/>
      <c r="AB10" s="337"/>
      <c r="AC10" s="337"/>
      <c r="AD10" s="337"/>
      <c r="AE10" s="337"/>
      <c r="AF10" s="337"/>
      <c r="AG10" s="337"/>
      <c r="AH10" s="337"/>
      <c r="AI10" s="338"/>
      <c r="AJ10" s="336" t="s">
        <v>128</v>
      </c>
      <c r="AK10" s="337"/>
      <c r="AL10" s="337"/>
      <c r="AM10" s="337"/>
      <c r="AN10" s="337"/>
      <c r="AO10" s="337"/>
      <c r="AP10" s="337"/>
      <c r="AQ10" s="337"/>
      <c r="AR10" s="337"/>
      <c r="AS10" s="337"/>
      <c r="AT10" s="338"/>
      <c r="AU10" s="336">
        <v>124108.75</v>
      </c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8"/>
      <c r="BH10" s="336">
        <v>10</v>
      </c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271">
        <f>AU10*BH10</f>
        <v>1241087.5</v>
      </c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3"/>
      <c r="CF10" s="262">
        <f>BS10</f>
        <v>1241087.5</v>
      </c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4"/>
      <c r="CS10" s="265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7"/>
      <c r="DH10" s="265"/>
      <c r="DI10" s="266"/>
      <c r="DJ10" s="266"/>
      <c r="DK10" s="266"/>
      <c r="DL10" s="266"/>
      <c r="DM10" s="266"/>
      <c r="DN10" s="266"/>
      <c r="DO10" s="266"/>
      <c r="DP10" s="266"/>
      <c r="DQ10" s="266"/>
      <c r="DR10" s="267"/>
      <c r="DS10" s="265"/>
      <c r="DT10" s="266"/>
      <c r="DU10" s="266"/>
      <c r="DV10" s="266"/>
      <c r="DW10" s="266"/>
      <c r="DX10" s="266"/>
      <c r="DY10" s="266"/>
      <c r="DZ10" s="266"/>
      <c r="EA10" s="266"/>
      <c r="EB10" s="267"/>
    </row>
    <row r="11" spans="1:132" s="6" customFormat="1" x14ac:dyDescent="0.25">
      <c r="A11" s="324" t="s">
        <v>4</v>
      </c>
      <c r="B11" s="325"/>
      <c r="C11" s="325"/>
      <c r="D11" s="325"/>
      <c r="E11" s="325"/>
      <c r="F11" s="326"/>
      <c r="G11" s="327" t="s">
        <v>129</v>
      </c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265">
        <v>247</v>
      </c>
      <c r="Z11" s="266"/>
      <c r="AA11" s="266"/>
      <c r="AB11" s="266"/>
      <c r="AC11" s="266"/>
      <c r="AD11" s="266"/>
      <c r="AE11" s="266"/>
      <c r="AF11" s="266"/>
      <c r="AG11" s="266"/>
      <c r="AH11" s="266"/>
      <c r="AI11" s="267"/>
      <c r="AJ11" s="265" t="s">
        <v>130</v>
      </c>
      <c r="AK11" s="266"/>
      <c r="AL11" s="266"/>
      <c r="AM11" s="266"/>
      <c r="AN11" s="266"/>
      <c r="AO11" s="266"/>
      <c r="AP11" s="266"/>
      <c r="AQ11" s="266"/>
      <c r="AR11" s="266"/>
      <c r="AS11" s="266"/>
      <c r="AT11" s="267"/>
      <c r="AU11" s="265">
        <v>5000</v>
      </c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7"/>
      <c r="BH11" s="265">
        <v>219.0575</v>
      </c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2">
        <f>AU11*BH11</f>
        <v>1095287.5</v>
      </c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4"/>
      <c r="CF11" s="262">
        <f>BS11</f>
        <v>1095287.5</v>
      </c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4"/>
      <c r="CS11" s="265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7"/>
      <c r="DH11" s="265"/>
      <c r="DI11" s="266"/>
      <c r="DJ11" s="266"/>
      <c r="DK11" s="266"/>
      <c r="DL11" s="266"/>
      <c r="DM11" s="266"/>
      <c r="DN11" s="266"/>
      <c r="DO11" s="266"/>
      <c r="DP11" s="266"/>
      <c r="DQ11" s="266"/>
      <c r="DR11" s="267"/>
      <c r="DS11" s="265"/>
      <c r="DT11" s="266"/>
      <c r="DU11" s="266"/>
      <c r="DV11" s="266"/>
      <c r="DW11" s="266"/>
      <c r="DX11" s="266"/>
      <c r="DY11" s="266"/>
      <c r="DZ11" s="266"/>
      <c r="EA11" s="266"/>
      <c r="EB11" s="267"/>
    </row>
    <row r="12" spans="1:132" s="6" customFormat="1" x14ac:dyDescent="0.25">
      <c r="A12" s="324" t="s">
        <v>5</v>
      </c>
      <c r="B12" s="325"/>
      <c r="C12" s="325"/>
      <c r="D12" s="325"/>
      <c r="E12" s="325"/>
      <c r="F12" s="326"/>
      <c r="G12" s="327" t="s">
        <v>131</v>
      </c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36">
        <v>244</v>
      </c>
      <c r="Z12" s="337"/>
      <c r="AA12" s="337"/>
      <c r="AB12" s="337"/>
      <c r="AC12" s="337"/>
      <c r="AD12" s="337"/>
      <c r="AE12" s="337"/>
      <c r="AF12" s="337"/>
      <c r="AG12" s="337"/>
      <c r="AH12" s="337"/>
      <c r="AI12" s="338"/>
      <c r="AJ12" s="336" t="s">
        <v>132</v>
      </c>
      <c r="AK12" s="337"/>
      <c r="AL12" s="337"/>
      <c r="AM12" s="337"/>
      <c r="AN12" s="337"/>
      <c r="AO12" s="337"/>
      <c r="AP12" s="337"/>
      <c r="AQ12" s="337"/>
      <c r="AR12" s="337"/>
      <c r="AS12" s="337"/>
      <c r="AT12" s="338"/>
      <c r="AU12" s="336">
        <v>12</v>
      </c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8"/>
      <c r="BH12" s="336">
        <v>12000</v>
      </c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271">
        <f>AU12*BH12</f>
        <v>144000</v>
      </c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3"/>
      <c r="CF12" s="262">
        <f>BS12</f>
        <v>144000</v>
      </c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4"/>
      <c r="CS12" s="12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4"/>
      <c r="DH12" s="12"/>
      <c r="DI12" s="13"/>
      <c r="DJ12" s="13"/>
      <c r="DK12" s="13"/>
      <c r="DL12" s="13"/>
      <c r="DM12" s="13"/>
      <c r="DN12" s="13"/>
      <c r="DO12" s="13"/>
      <c r="DP12" s="13"/>
      <c r="DQ12" s="13"/>
      <c r="DR12" s="14"/>
      <c r="DS12" s="12"/>
      <c r="DT12" s="13"/>
      <c r="DU12" s="13"/>
      <c r="DV12" s="13"/>
      <c r="DW12" s="13"/>
      <c r="DX12" s="13"/>
      <c r="DY12" s="13"/>
      <c r="DZ12" s="13"/>
      <c r="EA12" s="13"/>
      <c r="EB12" s="14"/>
    </row>
    <row r="13" spans="1:132" s="6" customFormat="1" x14ac:dyDescent="0.25">
      <c r="A13" s="324" t="s">
        <v>6</v>
      </c>
      <c r="B13" s="325"/>
      <c r="C13" s="325"/>
      <c r="D13" s="325"/>
      <c r="E13" s="325"/>
      <c r="F13" s="326"/>
      <c r="G13" s="327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36"/>
      <c r="Z13" s="337"/>
      <c r="AA13" s="337"/>
      <c r="AB13" s="337"/>
      <c r="AC13" s="337"/>
      <c r="AD13" s="337"/>
      <c r="AE13" s="337"/>
      <c r="AF13" s="337"/>
      <c r="AG13" s="337"/>
      <c r="AH13" s="337"/>
      <c r="AI13" s="338"/>
      <c r="AJ13" s="336"/>
      <c r="AK13" s="337"/>
      <c r="AL13" s="337"/>
      <c r="AM13" s="337"/>
      <c r="AN13" s="337"/>
      <c r="AO13" s="337"/>
      <c r="AP13" s="337"/>
      <c r="AQ13" s="337"/>
      <c r="AR13" s="337"/>
      <c r="AS13" s="337"/>
      <c r="AT13" s="338"/>
      <c r="AU13" s="336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8"/>
      <c r="BH13" s="336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271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3"/>
      <c r="CF13" s="262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4"/>
      <c r="CS13" s="265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  <c r="DF13" s="266"/>
      <c r="DG13" s="267"/>
      <c r="DH13" s="265"/>
      <c r="DI13" s="266"/>
      <c r="DJ13" s="266"/>
      <c r="DK13" s="266"/>
      <c r="DL13" s="266"/>
      <c r="DM13" s="266"/>
      <c r="DN13" s="266"/>
      <c r="DO13" s="266"/>
      <c r="DP13" s="266"/>
      <c r="DQ13" s="266"/>
      <c r="DR13" s="267"/>
      <c r="DS13" s="265"/>
      <c r="DT13" s="266"/>
      <c r="DU13" s="266"/>
      <c r="DV13" s="266"/>
      <c r="DW13" s="266"/>
      <c r="DX13" s="266"/>
      <c r="DY13" s="266"/>
      <c r="DZ13" s="266"/>
      <c r="EA13" s="266"/>
      <c r="EB13" s="267"/>
    </row>
    <row r="14" spans="1:132" s="6" customFormat="1" x14ac:dyDescent="0.25">
      <c r="A14" s="334" t="s">
        <v>31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70"/>
      <c r="BS14" s="262">
        <f>SUM(BS9:BS13)</f>
        <v>4711300</v>
      </c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4"/>
      <c r="CF14" s="262">
        <f>SUM(CF9:CF13)</f>
        <v>4711300</v>
      </c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4"/>
      <c r="CS14" s="265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7"/>
      <c r="DH14" s="265"/>
      <c r="DI14" s="266"/>
      <c r="DJ14" s="266"/>
      <c r="DK14" s="266"/>
      <c r="DL14" s="266"/>
      <c r="DM14" s="266"/>
      <c r="DN14" s="266"/>
      <c r="DO14" s="266"/>
      <c r="DP14" s="266"/>
      <c r="DQ14" s="266"/>
      <c r="DR14" s="267"/>
      <c r="DS14" s="265"/>
      <c r="DT14" s="266"/>
      <c r="DU14" s="266"/>
      <c r="DV14" s="266"/>
      <c r="DW14" s="266"/>
      <c r="DX14" s="266"/>
      <c r="DY14" s="266"/>
      <c r="DZ14" s="266"/>
      <c r="EA14" s="266"/>
      <c r="EB14" s="267"/>
    </row>
  </sheetData>
  <mergeCells count="93">
    <mergeCell ref="A4:F6"/>
    <mergeCell ref="G4:X6"/>
    <mergeCell ref="Y4:AI6"/>
    <mergeCell ref="AJ4:AT6"/>
    <mergeCell ref="AU4:BG6"/>
    <mergeCell ref="BH7:BR7"/>
    <mergeCell ref="BS4:CE6"/>
    <mergeCell ref="CF4:EB4"/>
    <mergeCell ref="CF5:CR6"/>
    <mergeCell ref="CS5:DG6"/>
    <mergeCell ref="DH5:EB5"/>
    <mergeCell ref="DH6:DR6"/>
    <mergeCell ref="DS6:EB6"/>
    <mergeCell ref="BH4:BR6"/>
    <mergeCell ref="A7:F7"/>
    <mergeCell ref="G7:X7"/>
    <mergeCell ref="Y7:AI7"/>
    <mergeCell ref="AJ7:AT7"/>
    <mergeCell ref="AU7:BG7"/>
    <mergeCell ref="A8:F8"/>
    <mergeCell ref="G8:X8"/>
    <mergeCell ref="Y8:AI8"/>
    <mergeCell ref="AJ8:AT8"/>
    <mergeCell ref="AU8:BG8"/>
    <mergeCell ref="DS8:EB8"/>
    <mergeCell ref="BS7:CE7"/>
    <mergeCell ref="CF7:CR7"/>
    <mergeCell ref="CS7:DG7"/>
    <mergeCell ref="DH7:DR7"/>
    <mergeCell ref="DS7:EB7"/>
    <mergeCell ref="BH8:BR8"/>
    <mergeCell ref="BS8:CE8"/>
    <mergeCell ref="CF8:CR8"/>
    <mergeCell ref="CS8:DG8"/>
    <mergeCell ref="DH8:DR8"/>
    <mergeCell ref="A9:F9"/>
    <mergeCell ref="G9:X9"/>
    <mergeCell ref="Y9:AI9"/>
    <mergeCell ref="AJ9:AT9"/>
    <mergeCell ref="AU9:BG9"/>
    <mergeCell ref="BH9:BR9"/>
    <mergeCell ref="BH10:BR10"/>
    <mergeCell ref="DH11:DR11"/>
    <mergeCell ref="DS11:EB11"/>
    <mergeCell ref="CS11:DG11"/>
    <mergeCell ref="DH10:DR10"/>
    <mergeCell ref="DS10:EB10"/>
    <mergeCell ref="BS9:CE9"/>
    <mergeCell ref="CF9:CR9"/>
    <mergeCell ref="CS9:DG9"/>
    <mergeCell ref="DH9:DR9"/>
    <mergeCell ref="DS9:EB9"/>
    <mergeCell ref="BS10:CE10"/>
    <mergeCell ref="CF10:CR10"/>
    <mergeCell ref="CS10:DG10"/>
    <mergeCell ref="BH11:BR11"/>
    <mergeCell ref="A12:F12"/>
    <mergeCell ref="G12:X12"/>
    <mergeCell ref="Y12:AI12"/>
    <mergeCell ref="AJ12:AT12"/>
    <mergeCell ref="A11:F11"/>
    <mergeCell ref="G11:X11"/>
    <mergeCell ref="Y11:AI11"/>
    <mergeCell ref="AJ11:AT11"/>
    <mergeCell ref="BS11:CE11"/>
    <mergeCell ref="CF11:CR11"/>
    <mergeCell ref="A10:F10"/>
    <mergeCell ref="G10:X10"/>
    <mergeCell ref="Y10:AI10"/>
    <mergeCell ref="AJ10:AT10"/>
    <mergeCell ref="AU10:BG10"/>
    <mergeCell ref="AU11:BG11"/>
    <mergeCell ref="A13:F13"/>
    <mergeCell ref="G13:X13"/>
    <mergeCell ref="Y13:AI13"/>
    <mergeCell ref="AJ13:AT13"/>
    <mergeCell ref="A14:BR14"/>
    <mergeCell ref="AU13:BG13"/>
    <mergeCell ref="DH13:DR13"/>
    <mergeCell ref="AU12:BG12"/>
    <mergeCell ref="DS14:EB14"/>
    <mergeCell ref="BH13:BR13"/>
    <mergeCell ref="BS13:CE13"/>
    <mergeCell ref="BS14:CE14"/>
    <mergeCell ref="CF14:CR14"/>
    <mergeCell ref="CS14:DG14"/>
    <mergeCell ref="DH14:DR14"/>
    <mergeCell ref="CF13:CR13"/>
    <mergeCell ref="CS13:DG13"/>
    <mergeCell ref="DS13:EB13"/>
    <mergeCell ref="BH12:BR12"/>
    <mergeCell ref="BS12:CE12"/>
    <mergeCell ref="CF12:CR12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T51"/>
  <sheetViews>
    <sheetView topLeftCell="A26" workbookViewId="0">
      <selection activeCell="CU52" sqref="CU52"/>
    </sheetView>
  </sheetViews>
  <sheetFormatPr defaultColWidth="0.85546875" defaultRowHeight="15" x14ac:dyDescent="0.25"/>
  <cols>
    <col min="1" max="67" width="0.85546875" style="10"/>
    <col min="68" max="68" width="4.5703125" style="10" customWidth="1"/>
    <col min="69" max="81" width="0.85546875" style="10"/>
    <col min="82" max="82" width="3.5703125" style="10" customWidth="1"/>
    <col min="83" max="110" width="0.85546875" style="10"/>
    <col min="111" max="111" width="4.5703125" style="10" customWidth="1"/>
    <col min="112" max="16384" width="0.85546875" style="10"/>
  </cols>
  <sheetData>
    <row r="1" spans="1:124" s="7" customFormat="1" ht="3" customHeight="1" x14ac:dyDescent="0.25"/>
    <row r="2" spans="1:124" s="7" customFormat="1" x14ac:dyDescent="0.25">
      <c r="A2" s="7" t="s">
        <v>133</v>
      </c>
    </row>
    <row r="3" spans="1:124" s="7" customFormat="1" ht="12.75" customHeight="1" x14ac:dyDescent="0.25"/>
    <row r="4" spans="1:124" s="11" customFormat="1" ht="12" customHeight="1" x14ac:dyDescent="0.2">
      <c r="A4" s="341" t="s">
        <v>10</v>
      </c>
      <c r="B4" s="342"/>
      <c r="C4" s="342"/>
      <c r="D4" s="342"/>
      <c r="E4" s="342"/>
      <c r="F4" s="343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3"/>
      <c r="AA4" s="341" t="s">
        <v>32</v>
      </c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3"/>
      <c r="AO4" s="341" t="s">
        <v>134</v>
      </c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3"/>
      <c r="BC4" s="341" t="s">
        <v>135</v>
      </c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3"/>
      <c r="BQ4" s="361" t="s">
        <v>43</v>
      </c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300"/>
    </row>
    <row r="5" spans="1:124" s="11" customFormat="1" ht="12.75" x14ac:dyDescent="0.2">
      <c r="A5" s="344"/>
      <c r="B5" s="345"/>
      <c r="C5" s="345"/>
      <c r="D5" s="345"/>
      <c r="E5" s="345"/>
      <c r="F5" s="346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6"/>
      <c r="AA5" s="344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6"/>
      <c r="AO5" s="344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6"/>
      <c r="BC5" s="344"/>
      <c r="BD5" s="345"/>
      <c r="BE5" s="345"/>
      <c r="BF5" s="345"/>
      <c r="BG5" s="345"/>
      <c r="BH5" s="345"/>
      <c r="BI5" s="345"/>
      <c r="BJ5" s="345"/>
      <c r="BK5" s="345"/>
      <c r="BL5" s="345"/>
      <c r="BM5" s="345"/>
      <c r="BN5" s="345"/>
      <c r="BO5" s="345"/>
      <c r="BP5" s="346"/>
      <c r="BQ5" s="362" t="s">
        <v>104</v>
      </c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3"/>
      <c r="CE5" s="362" t="s">
        <v>45</v>
      </c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3"/>
      <c r="CU5" s="410" t="s">
        <v>46</v>
      </c>
      <c r="CV5" s="410"/>
      <c r="CW5" s="410"/>
      <c r="CX5" s="410"/>
      <c r="CY5" s="410"/>
      <c r="CZ5" s="410"/>
      <c r="DA5" s="410"/>
      <c r="DB5" s="410"/>
      <c r="DC5" s="410"/>
      <c r="DD5" s="410"/>
      <c r="DE5" s="410"/>
      <c r="DF5" s="410"/>
      <c r="DG5" s="410"/>
      <c r="DH5" s="410"/>
      <c r="DI5" s="410"/>
      <c r="DJ5" s="410"/>
      <c r="DK5" s="410"/>
      <c r="DL5" s="410"/>
      <c r="DM5" s="410"/>
      <c r="DN5" s="410"/>
      <c r="DO5" s="410"/>
      <c r="DP5" s="410"/>
      <c r="DQ5" s="410"/>
      <c r="DR5" s="410"/>
      <c r="DS5" s="410"/>
      <c r="DT5" s="411"/>
    </row>
    <row r="6" spans="1:124" s="11" customFormat="1" ht="12.75" x14ac:dyDescent="0.2">
      <c r="A6" s="347"/>
      <c r="B6" s="348"/>
      <c r="C6" s="348"/>
      <c r="D6" s="348"/>
      <c r="E6" s="348"/>
      <c r="F6" s="349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9"/>
      <c r="AA6" s="347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9"/>
      <c r="AO6" s="347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9"/>
      <c r="BC6" s="347"/>
      <c r="BD6" s="348"/>
      <c r="BE6" s="348"/>
      <c r="BF6" s="348"/>
      <c r="BG6" s="348"/>
      <c r="BH6" s="348"/>
      <c r="BI6" s="348"/>
      <c r="BJ6" s="348"/>
      <c r="BK6" s="348"/>
      <c r="BL6" s="348"/>
      <c r="BM6" s="348"/>
      <c r="BN6" s="348"/>
      <c r="BO6" s="348"/>
      <c r="BP6" s="349"/>
      <c r="BQ6" s="304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6"/>
      <c r="CE6" s="304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6"/>
      <c r="CU6" s="361" t="s">
        <v>50</v>
      </c>
      <c r="CV6" s="366"/>
      <c r="CW6" s="366"/>
      <c r="CX6" s="366"/>
      <c r="CY6" s="366"/>
      <c r="CZ6" s="366"/>
      <c r="DA6" s="366"/>
      <c r="DB6" s="366"/>
      <c r="DC6" s="366"/>
      <c r="DD6" s="366"/>
      <c r="DE6" s="366"/>
      <c r="DF6" s="366"/>
      <c r="DG6" s="367"/>
      <c r="DH6" s="361" t="s">
        <v>67</v>
      </c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7"/>
    </row>
    <row r="7" spans="1:124" s="9" customFormat="1" ht="12.75" x14ac:dyDescent="0.25">
      <c r="A7" s="312">
        <v>1</v>
      </c>
      <c r="B7" s="313"/>
      <c r="C7" s="313"/>
      <c r="D7" s="313"/>
      <c r="E7" s="313"/>
      <c r="F7" s="314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4"/>
      <c r="AA7" s="312">
        <v>3</v>
      </c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4"/>
      <c r="AO7" s="312">
        <v>4</v>
      </c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2">
        <v>5</v>
      </c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4"/>
      <c r="BQ7" s="312">
        <v>6</v>
      </c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4"/>
      <c r="CE7" s="312">
        <v>7</v>
      </c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4"/>
      <c r="CU7" s="312">
        <v>8</v>
      </c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4"/>
      <c r="DH7" s="312">
        <v>9</v>
      </c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4"/>
    </row>
    <row r="8" spans="1:124" s="6" customFormat="1" ht="12.75" x14ac:dyDescent="0.25">
      <c r="A8" s="370" t="s">
        <v>2</v>
      </c>
      <c r="B8" s="371"/>
      <c r="C8" s="371"/>
      <c r="D8" s="371"/>
      <c r="E8" s="371"/>
      <c r="F8" s="372"/>
      <c r="G8" s="307" t="s">
        <v>136</v>
      </c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8"/>
      <c r="AA8" s="336" t="s">
        <v>53</v>
      </c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8"/>
      <c r="AO8" s="336" t="s">
        <v>53</v>
      </c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265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7"/>
      <c r="BQ8" s="265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7"/>
      <c r="CE8" s="265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7"/>
      <c r="CU8" s="265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7"/>
      <c r="DH8" s="336"/>
      <c r="DI8" s="337"/>
      <c r="DJ8" s="337"/>
      <c r="DK8" s="337"/>
      <c r="DL8" s="337"/>
      <c r="DM8" s="337"/>
      <c r="DN8" s="337"/>
      <c r="DO8" s="337"/>
      <c r="DP8" s="337"/>
      <c r="DQ8" s="337"/>
      <c r="DR8" s="337"/>
      <c r="DS8" s="337"/>
      <c r="DT8" s="338"/>
    </row>
    <row r="9" spans="1:124" s="6" customFormat="1" ht="12.75" x14ac:dyDescent="0.25">
      <c r="A9" s="370" t="s">
        <v>13</v>
      </c>
      <c r="B9" s="371"/>
      <c r="C9" s="371"/>
      <c r="D9" s="371"/>
      <c r="E9" s="371"/>
      <c r="F9" s="372"/>
      <c r="G9" s="307" t="s">
        <v>89</v>
      </c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8"/>
      <c r="AA9" s="336" t="s">
        <v>53</v>
      </c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8"/>
      <c r="AO9" s="336" t="s">
        <v>53</v>
      </c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7"/>
      <c r="BC9" s="336" t="s">
        <v>53</v>
      </c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338"/>
      <c r="BQ9" s="265" t="s">
        <v>53</v>
      </c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7"/>
      <c r="CE9" s="265" t="s">
        <v>53</v>
      </c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7"/>
      <c r="CU9" s="265" t="s">
        <v>53</v>
      </c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7"/>
      <c r="DH9" s="336" t="s">
        <v>53</v>
      </c>
      <c r="DI9" s="337"/>
      <c r="DJ9" s="337"/>
      <c r="DK9" s="337"/>
      <c r="DL9" s="337"/>
      <c r="DM9" s="337"/>
      <c r="DN9" s="337"/>
      <c r="DO9" s="337"/>
      <c r="DP9" s="337"/>
      <c r="DQ9" s="337"/>
      <c r="DR9" s="337"/>
      <c r="DS9" s="337"/>
      <c r="DT9" s="338"/>
    </row>
    <row r="10" spans="1:124" s="6" customFormat="1" ht="12.75" x14ac:dyDescent="0.25">
      <c r="A10" s="380"/>
      <c r="B10" s="381"/>
      <c r="C10" s="381"/>
      <c r="D10" s="381"/>
      <c r="E10" s="381"/>
      <c r="F10" s="382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2"/>
      <c r="AA10" s="265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7"/>
      <c r="AO10" s="265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5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7"/>
      <c r="BQ10" s="265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7"/>
      <c r="CE10" s="265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7"/>
      <c r="CU10" s="265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7"/>
      <c r="DH10" s="336"/>
      <c r="DI10" s="337"/>
      <c r="DJ10" s="337"/>
      <c r="DK10" s="337"/>
      <c r="DL10" s="337"/>
      <c r="DM10" s="337"/>
      <c r="DN10" s="337"/>
      <c r="DO10" s="337"/>
      <c r="DP10" s="337"/>
      <c r="DQ10" s="337"/>
      <c r="DR10" s="337"/>
      <c r="DS10" s="337"/>
      <c r="DT10" s="338"/>
    </row>
    <row r="11" spans="1:124" s="6" customFormat="1" ht="12.75" x14ac:dyDescent="0.25">
      <c r="A11" s="370" t="s">
        <v>3</v>
      </c>
      <c r="B11" s="371"/>
      <c r="C11" s="371"/>
      <c r="D11" s="371"/>
      <c r="E11" s="371"/>
      <c r="F11" s="372"/>
      <c r="G11" s="307" t="s">
        <v>137</v>
      </c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8"/>
      <c r="AA11" s="336" t="s">
        <v>53</v>
      </c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8"/>
      <c r="AO11" s="336" t="s">
        <v>53</v>
      </c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265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7"/>
      <c r="BQ11" s="265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7"/>
      <c r="CE11" s="265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7"/>
      <c r="CU11" s="265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7"/>
      <c r="DH11" s="336"/>
      <c r="DI11" s="337"/>
      <c r="DJ11" s="337"/>
      <c r="DK11" s="337"/>
      <c r="DL11" s="337"/>
      <c r="DM11" s="337"/>
      <c r="DN11" s="337"/>
      <c r="DO11" s="337"/>
      <c r="DP11" s="337"/>
      <c r="DQ11" s="337"/>
      <c r="DR11" s="337"/>
      <c r="DS11" s="337"/>
      <c r="DT11" s="338"/>
    </row>
    <row r="12" spans="1:124" s="6" customFormat="1" ht="12.75" x14ac:dyDescent="0.25">
      <c r="A12" s="370" t="s">
        <v>16</v>
      </c>
      <c r="B12" s="371"/>
      <c r="C12" s="371"/>
      <c r="D12" s="371"/>
      <c r="E12" s="371"/>
      <c r="F12" s="372"/>
      <c r="G12" s="307" t="s">
        <v>89</v>
      </c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8"/>
      <c r="AA12" s="336" t="s">
        <v>53</v>
      </c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8"/>
      <c r="AO12" s="336" t="s">
        <v>53</v>
      </c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6" t="s">
        <v>53</v>
      </c>
      <c r="BD12" s="337"/>
      <c r="BE12" s="337"/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8"/>
      <c r="BQ12" s="265" t="s">
        <v>53</v>
      </c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7"/>
      <c r="CE12" s="265" t="s">
        <v>53</v>
      </c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7"/>
      <c r="CU12" s="265" t="s">
        <v>53</v>
      </c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7"/>
      <c r="DH12" s="336" t="s">
        <v>53</v>
      </c>
      <c r="DI12" s="337"/>
      <c r="DJ12" s="337"/>
      <c r="DK12" s="337"/>
      <c r="DL12" s="337"/>
      <c r="DM12" s="337"/>
      <c r="DN12" s="337"/>
      <c r="DO12" s="337"/>
      <c r="DP12" s="337"/>
      <c r="DQ12" s="337"/>
      <c r="DR12" s="337"/>
      <c r="DS12" s="337"/>
      <c r="DT12" s="338"/>
    </row>
    <row r="13" spans="1:124" s="6" customFormat="1" ht="12.75" x14ac:dyDescent="0.25">
      <c r="A13" s="380"/>
      <c r="B13" s="381"/>
      <c r="C13" s="381"/>
      <c r="D13" s="381"/>
      <c r="E13" s="381"/>
      <c r="F13" s="382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2"/>
      <c r="AA13" s="265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7"/>
      <c r="AO13" s="265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5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7"/>
      <c r="BQ13" s="265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7"/>
      <c r="CE13" s="265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7"/>
      <c r="CU13" s="265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  <c r="DF13" s="266"/>
      <c r="DG13" s="267"/>
      <c r="DH13" s="336"/>
      <c r="DI13" s="337"/>
      <c r="DJ13" s="337"/>
      <c r="DK13" s="337"/>
      <c r="DL13" s="337"/>
      <c r="DM13" s="337"/>
      <c r="DN13" s="337"/>
      <c r="DO13" s="337"/>
      <c r="DP13" s="337"/>
      <c r="DQ13" s="337"/>
      <c r="DR13" s="337"/>
      <c r="DS13" s="337"/>
      <c r="DT13" s="338"/>
    </row>
    <row r="14" spans="1:124" s="6" customFormat="1" x14ac:dyDescent="0.25">
      <c r="A14" s="376" t="s">
        <v>31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1"/>
      <c r="BC14" s="265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7"/>
      <c r="BQ14" s="265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7"/>
      <c r="CE14" s="265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7"/>
      <c r="CU14" s="265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7"/>
      <c r="DH14" s="265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7"/>
    </row>
    <row r="16" spans="1:124" s="7" customFormat="1" x14ac:dyDescent="0.25">
      <c r="A16" s="7" t="s">
        <v>138</v>
      </c>
    </row>
    <row r="17" spans="1:124" s="7" customFormat="1" ht="12.75" customHeight="1" x14ac:dyDescent="0.25"/>
    <row r="18" spans="1:124" s="11" customFormat="1" ht="12" customHeight="1" x14ac:dyDescent="0.2">
      <c r="A18" s="341" t="s">
        <v>10</v>
      </c>
      <c r="B18" s="342"/>
      <c r="C18" s="342"/>
      <c r="D18" s="342"/>
      <c r="E18" s="342"/>
      <c r="F18" s="343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3"/>
      <c r="AB18" s="341" t="s">
        <v>139</v>
      </c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3"/>
      <c r="AP18" s="341" t="s">
        <v>140</v>
      </c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1" t="s">
        <v>141</v>
      </c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3"/>
      <c r="BQ18" s="361" t="s">
        <v>43</v>
      </c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299"/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299"/>
      <c r="DB18" s="299"/>
      <c r="DC18" s="299"/>
      <c r="DD18" s="299"/>
      <c r="DE18" s="299"/>
      <c r="DF18" s="299"/>
      <c r="DG18" s="299"/>
      <c r="DH18" s="299"/>
      <c r="DI18" s="299"/>
      <c r="DJ18" s="299"/>
      <c r="DK18" s="299"/>
      <c r="DL18" s="299"/>
      <c r="DM18" s="299"/>
      <c r="DN18" s="299"/>
      <c r="DO18" s="299"/>
      <c r="DP18" s="299"/>
      <c r="DQ18" s="299"/>
      <c r="DR18" s="299"/>
      <c r="DS18" s="299"/>
      <c r="DT18" s="300"/>
    </row>
    <row r="19" spans="1:124" s="11" customFormat="1" ht="12.75" x14ac:dyDescent="0.2">
      <c r="A19" s="344"/>
      <c r="B19" s="345"/>
      <c r="C19" s="345"/>
      <c r="D19" s="345"/>
      <c r="E19" s="345"/>
      <c r="F19" s="346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6"/>
      <c r="AB19" s="344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6"/>
      <c r="AP19" s="344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4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6"/>
      <c r="BQ19" s="362" t="s">
        <v>104</v>
      </c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3"/>
      <c r="CE19" s="362" t="s">
        <v>45</v>
      </c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3"/>
      <c r="CU19" s="410" t="s">
        <v>46</v>
      </c>
      <c r="CV19" s="410"/>
      <c r="CW19" s="410"/>
      <c r="CX19" s="410"/>
      <c r="CY19" s="410"/>
      <c r="CZ19" s="410"/>
      <c r="DA19" s="410"/>
      <c r="DB19" s="410"/>
      <c r="DC19" s="410"/>
      <c r="DD19" s="410"/>
      <c r="DE19" s="410"/>
      <c r="DF19" s="410"/>
      <c r="DG19" s="410"/>
      <c r="DH19" s="410"/>
      <c r="DI19" s="410"/>
      <c r="DJ19" s="410"/>
      <c r="DK19" s="410"/>
      <c r="DL19" s="410"/>
      <c r="DM19" s="410"/>
      <c r="DN19" s="410"/>
      <c r="DO19" s="410"/>
      <c r="DP19" s="410"/>
      <c r="DQ19" s="410"/>
      <c r="DR19" s="410"/>
      <c r="DS19" s="410"/>
      <c r="DT19" s="411"/>
    </row>
    <row r="20" spans="1:124" s="11" customFormat="1" ht="39" customHeight="1" x14ac:dyDescent="0.2">
      <c r="A20" s="347"/>
      <c r="B20" s="348"/>
      <c r="C20" s="348"/>
      <c r="D20" s="348"/>
      <c r="E20" s="348"/>
      <c r="F20" s="349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9"/>
      <c r="AB20" s="347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9"/>
      <c r="AP20" s="347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7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9"/>
      <c r="BQ20" s="304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6"/>
      <c r="CE20" s="304"/>
      <c r="CF20" s="305"/>
      <c r="CG20" s="305"/>
      <c r="CH20" s="305"/>
      <c r="CI20" s="305"/>
      <c r="CJ20" s="305"/>
      <c r="CK20" s="305"/>
      <c r="CL20" s="305"/>
      <c r="CM20" s="305"/>
      <c r="CN20" s="305"/>
      <c r="CO20" s="305"/>
      <c r="CP20" s="305"/>
      <c r="CQ20" s="305"/>
      <c r="CR20" s="305"/>
      <c r="CS20" s="305"/>
      <c r="CT20" s="306"/>
      <c r="CU20" s="361" t="s">
        <v>50</v>
      </c>
      <c r="CV20" s="366"/>
      <c r="CW20" s="366"/>
      <c r="CX20" s="366"/>
      <c r="CY20" s="366"/>
      <c r="CZ20" s="366"/>
      <c r="DA20" s="366"/>
      <c r="DB20" s="366"/>
      <c r="DC20" s="366"/>
      <c r="DD20" s="366"/>
      <c r="DE20" s="366"/>
      <c r="DF20" s="366"/>
      <c r="DG20" s="367"/>
      <c r="DH20" s="361" t="s">
        <v>67</v>
      </c>
      <c r="DI20" s="366"/>
      <c r="DJ20" s="366"/>
      <c r="DK20" s="366"/>
      <c r="DL20" s="366"/>
      <c r="DM20" s="366"/>
      <c r="DN20" s="366"/>
      <c r="DO20" s="366"/>
      <c r="DP20" s="366"/>
      <c r="DQ20" s="366"/>
      <c r="DR20" s="366"/>
      <c r="DS20" s="366"/>
      <c r="DT20" s="367"/>
    </row>
    <row r="21" spans="1:124" s="9" customFormat="1" ht="12.75" x14ac:dyDescent="0.25">
      <c r="A21" s="312">
        <v>1</v>
      </c>
      <c r="B21" s="313"/>
      <c r="C21" s="313"/>
      <c r="D21" s="313"/>
      <c r="E21" s="313"/>
      <c r="F21" s="314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4"/>
      <c r="AB21" s="312">
        <v>3</v>
      </c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4"/>
      <c r="AP21" s="312">
        <v>4</v>
      </c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2">
        <v>5</v>
      </c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4"/>
      <c r="BQ21" s="312">
        <v>6</v>
      </c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4"/>
      <c r="CE21" s="312">
        <v>7</v>
      </c>
      <c r="CF21" s="313"/>
      <c r="CG21" s="313"/>
      <c r="CH21" s="313"/>
      <c r="CI21" s="313"/>
      <c r="CJ21" s="313"/>
      <c r="CK21" s="313"/>
      <c r="CL21" s="313"/>
      <c r="CM21" s="313"/>
      <c r="CN21" s="313"/>
      <c r="CO21" s="313"/>
      <c r="CP21" s="313"/>
      <c r="CQ21" s="313"/>
      <c r="CR21" s="313"/>
      <c r="CS21" s="313"/>
      <c r="CT21" s="314"/>
      <c r="CU21" s="312">
        <v>8</v>
      </c>
      <c r="CV21" s="313"/>
      <c r="CW21" s="313"/>
      <c r="CX21" s="313"/>
      <c r="CY21" s="313"/>
      <c r="CZ21" s="313"/>
      <c r="DA21" s="313"/>
      <c r="DB21" s="313"/>
      <c r="DC21" s="313"/>
      <c r="DD21" s="313"/>
      <c r="DE21" s="313"/>
      <c r="DF21" s="313"/>
      <c r="DG21" s="314"/>
      <c r="DH21" s="312">
        <v>9</v>
      </c>
      <c r="DI21" s="313"/>
      <c r="DJ21" s="313"/>
      <c r="DK21" s="313"/>
      <c r="DL21" s="313"/>
      <c r="DM21" s="313"/>
      <c r="DN21" s="313"/>
      <c r="DO21" s="313"/>
      <c r="DP21" s="313"/>
      <c r="DQ21" s="313"/>
      <c r="DR21" s="313"/>
      <c r="DS21" s="313"/>
      <c r="DT21" s="314"/>
    </row>
    <row r="22" spans="1:124" s="6" customFormat="1" ht="51" customHeight="1" x14ac:dyDescent="0.25">
      <c r="A22" s="280" t="s">
        <v>2</v>
      </c>
      <c r="B22" s="281"/>
      <c r="C22" s="281"/>
      <c r="D22" s="281"/>
      <c r="E22" s="281"/>
      <c r="F22" s="282"/>
      <c r="G22" s="307" t="s">
        <v>142</v>
      </c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8"/>
      <c r="AB22" s="336" t="s">
        <v>53</v>
      </c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8"/>
      <c r="AP22" s="336" t="s">
        <v>53</v>
      </c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262">
        <f>BQ22+CU22</f>
        <v>470000</v>
      </c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4"/>
      <c r="BQ22" s="262">
        <f>BQ25</f>
        <v>270000</v>
      </c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4"/>
      <c r="CE22" s="262">
        <f>CE27</f>
        <v>0</v>
      </c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4"/>
      <c r="CU22" s="262">
        <f>CU35</f>
        <v>200000</v>
      </c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4"/>
      <c r="DH22" s="265"/>
      <c r="DI22" s="266"/>
      <c r="DJ22" s="266"/>
      <c r="DK22" s="266"/>
      <c r="DL22" s="266"/>
      <c r="DM22" s="266"/>
      <c r="DN22" s="266"/>
      <c r="DO22" s="266"/>
      <c r="DP22" s="266"/>
      <c r="DQ22" s="266"/>
      <c r="DR22" s="266"/>
      <c r="DS22" s="266"/>
      <c r="DT22" s="267"/>
    </row>
    <row r="23" spans="1:124" s="6" customFormat="1" ht="12.75" x14ac:dyDescent="0.25">
      <c r="A23" s="280" t="s">
        <v>13</v>
      </c>
      <c r="B23" s="281"/>
      <c r="C23" s="281"/>
      <c r="D23" s="281"/>
      <c r="E23" s="281"/>
      <c r="F23" s="282"/>
      <c r="G23" s="307" t="s">
        <v>143</v>
      </c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8"/>
      <c r="AB23" s="265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7"/>
      <c r="AP23" s="265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2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4"/>
      <c r="BQ23" s="262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4"/>
      <c r="CE23" s="262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4"/>
      <c r="CU23" s="262"/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4"/>
      <c r="DH23" s="265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7"/>
    </row>
    <row r="24" spans="1:124" s="6" customFormat="1" ht="12.75" x14ac:dyDescent="0.25">
      <c r="A24" s="280" t="s">
        <v>12</v>
      </c>
      <c r="B24" s="281"/>
      <c r="C24" s="281"/>
      <c r="D24" s="281"/>
      <c r="E24" s="281"/>
      <c r="F24" s="282"/>
      <c r="G24" s="421" t="s">
        <v>144</v>
      </c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2"/>
      <c r="AB24" s="265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7"/>
      <c r="AP24" s="265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2">
        <f>AB24*AP24</f>
        <v>0</v>
      </c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4"/>
      <c r="BQ24" s="262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4"/>
      <c r="CE24" s="262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4"/>
      <c r="CU24" s="262"/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4"/>
      <c r="DH24" s="265"/>
      <c r="DI24" s="266"/>
      <c r="DJ24" s="266"/>
      <c r="DK24" s="266"/>
      <c r="DL24" s="266"/>
      <c r="DM24" s="266"/>
      <c r="DN24" s="266"/>
      <c r="DO24" s="266"/>
      <c r="DP24" s="266"/>
      <c r="DQ24" s="266"/>
      <c r="DR24" s="266"/>
      <c r="DS24" s="266"/>
      <c r="DT24" s="267"/>
    </row>
    <row r="25" spans="1:124" s="6" customFormat="1" ht="12.75" x14ac:dyDescent="0.25">
      <c r="A25" s="280" t="s">
        <v>56</v>
      </c>
      <c r="B25" s="281"/>
      <c r="C25" s="281"/>
      <c r="D25" s="281"/>
      <c r="E25" s="281"/>
      <c r="F25" s="282"/>
      <c r="G25" s="307" t="s">
        <v>145</v>
      </c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8"/>
      <c r="AB25" s="265">
        <v>1</v>
      </c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7"/>
      <c r="AP25" s="265">
        <v>270000</v>
      </c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2">
        <f>AB25*AP25</f>
        <v>270000</v>
      </c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4"/>
      <c r="BQ25" s="262">
        <f>BD25</f>
        <v>270000</v>
      </c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4"/>
      <c r="CE25" s="262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4"/>
      <c r="CU25" s="262"/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4"/>
      <c r="DH25" s="265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7"/>
    </row>
    <row r="26" spans="1:124" s="6" customFormat="1" ht="61.5" customHeight="1" x14ac:dyDescent="0.25">
      <c r="A26" s="280" t="s">
        <v>58</v>
      </c>
      <c r="B26" s="281"/>
      <c r="C26" s="281"/>
      <c r="D26" s="281"/>
      <c r="E26" s="281"/>
      <c r="F26" s="282"/>
      <c r="G26" s="307" t="s">
        <v>146</v>
      </c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8"/>
      <c r="AB26" s="265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7"/>
      <c r="AP26" s="265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2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4"/>
      <c r="BQ26" s="262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4"/>
      <c r="CE26" s="262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4"/>
      <c r="CU26" s="262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4"/>
      <c r="DH26" s="265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7"/>
    </row>
    <row r="27" spans="1:124" s="6" customFormat="1" ht="12.75" x14ac:dyDescent="0.25">
      <c r="A27" s="324" t="s">
        <v>192</v>
      </c>
      <c r="B27" s="325"/>
      <c r="C27" s="325"/>
      <c r="D27" s="325"/>
      <c r="E27" s="325"/>
      <c r="F27" s="326"/>
      <c r="G27" s="307" t="s">
        <v>256</v>
      </c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8"/>
      <c r="AB27" s="265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7"/>
      <c r="AP27" s="265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2">
        <f>AB27*AP27</f>
        <v>0</v>
      </c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4"/>
      <c r="BQ27" s="262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4"/>
      <c r="CE27" s="262">
        <f>BD27</f>
        <v>0</v>
      </c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4"/>
      <c r="CU27" s="262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4"/>
      <c r="DH27" s="265"/>
      <c r="DI27" s="266"/>
      <c r="DJ27" s="266"/>
      <c r="DK27" s="266"/>
      <c r="DL27" s="266"/>
      <c r="DM27" s="266"/>
      <c r="DN27" s="266"/>
      <c r="DO27" s="266"/>
      <c r="DP27" s="266"/>
      <c r="DQ27" s="266"/>
      <c r="DR27" s="266"/>
      <c r="DS27" s="266"/>
      <c r="DT27" s="267"/>
    </row>
    <row r="28" spans="1:124" s="6" customFormat="1" ht="12.75" x14ac:dyDescent="0.25">
      <c r="A28" s="324"/>
      <c r="B28" s="325"/>
      <c r="C28" s="325"/>
      <c r="D28" s="325"/>
      <c r="E28" s="325"/>
      <c r="F28" s="326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2"/>
      <c r="AB28" s="265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7"/>
      <c r="AP28" s="265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2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4"/>
      <c r="BQ28" s="262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4"/>
      <c r="CE28" s="262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4"/>
      <c r="CU28" s="262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4"/>
      <c r="DH28" s="265"/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7"/>
    </row>
    <row r="29" spans="1:124" s="6" customFormat="1" ht="12.75" x14ac:dyDescent="0.25">
      <c r="A29" s="280" t="s">
        <v>3</v>
      </c>
      <c r="B29" s="281"/>
      <c r="C29" s="281"/>
      <c r="D29" s="281"/>
      <c r="E29" s="281"/>
      <c r="F29" s="282"/>
      <c r="G29" s="307" t="s">
        <v>147</v>
      </c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8"/>
      <c r="AB29" s="336" t="s">
        <v>53</v>
      </c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8"/>
      <c r="AP29" s="336" t="s">
        <v>53</v>
      </c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262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4"/>
      <c r="BQ29" s="262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4"/>
      <c r="CE29" s="262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4"/>
      <c r="CU29" s="262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4"/>
      <c r="DH29" s="265"/>
      <c r="DI29" s="266"/>
      <c r="DJ29" s="266"/>
      <c r="DK29" s="266"/>
      <c r="DL29" s="266"/>
      <c r="DM29" s="266"/>
      <c r="DN29" s="266"/>
      <c r="DO29" s="266"/>
      <c r="DP29" s="266"/>
      <c r="DQ29" s="266"/>
      <c r="DR29" s="266"/>
      <c r="DS29" s="266"/>
      <c r="DT29" s="267"/>
    </row>
    <row r="30" spans="1:124" s="6" customFormat="1" ht="12.75" x14ac:dyDescent="0.25">
      <c r="A30" s="280" t="s">
        <v>16</v>
      </c>
      <c r="B30" s="281"/>
      <c r="C30" s="281"/>
      <c r="D30" s="281"/>
      <c r="E30" s="281"/>
      <c r="F30" s="282"/>
      <c r="G30" s="307" t="s">
        <v>148</v>
      </c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8"/>
      <c r="AB30" s="265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7"/>
      <c r="AP30" s="265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2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4"/>
      <c r="BQ30" s="262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4"/>
      <c r="CE30" s="262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4"/>
      <c r="CU30" s="262"/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4"/>
      <c r="DH30" s="265"/>
      <c r="DI30" s="266"/>
      <c r="DJ30" s="266"/>
      <c r="DK30" s="266"/>
      <c r="DL30" s="266"/>
      <c r="DM30" s="266"/>
      <c r="DN30" s="266"/>
      <c r="DO30" s="266"/>
      <c r="DP30" s="266"/>
      <c r="DQ30" s="266"/>
      <c r="DR30" s="266"/>
      <c r="DS30" s="266"/>
      <c r="DT30" s="267"/>
    </row>
    <row r="31" spans="1:124" s="6" customFormat="1" ht="12.75" x14ac:dyDescent="0.25">
      <c r="A31" s="280" t="s">
        <v>149</v>
      </c>
      <c r="B31" s="281"/>
      <c r="C31" s="281"/>
      <c r="D31" s="281"/>
      <c r="E31" s="281"/>
      <c r="F31" s="282"/>
      <c r="G31" s="307" t="s">
        <v>150</v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8"/>
      <c r="AB31" s="265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7"/>
      <c r="AP31" s="265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2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4"/>
      <c r="BQ31" s="262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4"/>
      <c r="CE31" s="262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4"/>
      <c r="CU31" s="262"/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4"/>
      <c r="DH31" s="265"/>
      <c r="DI31" s="266"/>
      <c r="DJ31" s="266"/>
      <c r="DK31" s="266"/>
      <c r="DL31" s="266"/>
      <c r="DM31" s="266"/>
      <c r="DN31" s="266"/>
      <c r="DO31" s="266"/>
      <c r="DP31" s="266"/>
      <c r="DQ31" s="266"/>
      <c r="DR31" s="266"/>
      <c r="DS31" s="266"/>
      <c r="DT31" s="267"/>
    </row>
    <row r="32" spans="1:124" s="6" customFormat="1" ht="12.75" x14ac:dyDescent="0.25">
      <c r="A32" s="324"/>
      <c r="B32" s="325"/>
      <c r="C32" s="325"/>
      <c r="D32" s="325"/>
      <c r="E32" s="325"/>
      <c r="F32" s="326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2"/>
      <c r="AB32" s="265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7"/>
      <c r="AP32" s="265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2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4"/>
      <c r="BQ32" s="262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4"/>
      <c r="CE32" s="262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4"/>
      <c r="CU32" s="262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4"/>
      <c r="DH32" s="265"/>
      <c r="DI32" s="266"/>
      <c r="DJ32" s="266"/>
      <c r="DK32" s="266"/>
      <c r="DL32" s="266"/>
      <c r="DM32" s="266"/>
      <c r="DN32" s="266"/>
      <c r="DO32" s="266"/>
      <c r="DP32" s="266"/>
      <c r="DQ32" s="266"/>
      <c r="DR32" s="266"/>
      <c r="DS32" s="266"/>
      <c r="DT32" s="267"/>
    </row>
    <row r="33" spans="1:124" s="6" customFormat="1" ht="26.25" customHeight="1" x14ac:dyDescent="0.25">
      <c r="A33" s="280" t="s">
        <v>4</v>
      </c>
      <c r="B33" s="281"/>
      <c r="C33" s="281"/>
      <c r="D33" s="281"/>
      <c r="E33" s="281"/>
      <c r="F33" s="282"/>
      <c r="G33" s="307" t="s">
        <v>151</v>
      </c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8"/>
      <c r="AB33" s="336" t="s">
        <v>53</v>
      </c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8"/>
      <c r="AP33" s="336" t="s">
        <v>53</v>
      </c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262">
        <f>BD35+BD36+BD37+BD38</f>
        <v>0</v>
      </c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4"/>
      <c r="BQ33" s="262">
        <f>BQ36+BQ37+BQ38</f>
        <v>0</v>
      </c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4"/>
      <c r="CE33" s="262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4"/>
      <c r="CU33" s="262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4"/>
      <c r="DH33" s="265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6"/>
      <c r="DT33" s="267"/>
    </row>
    <row r="34" spans="1:124" s="6" customFormat="1" ht="89.25" customHeight="1" x14ac:dyDescent="0.25">
      <c r="A34" s="280" t="s">
        <v>152</v>
      </c>
      <c r="B34" s="281"/>
      <c r="C34" s="281"/>
      <c r="D34" s="281"/>
      <c r="E34" s="281"/>
      <c r="F34" s="282"/>
      <c r="G34" s="307" t="s">
        <v>153</v>
      </c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8"/>
      <c r="AB34" s="265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7"/>
      <c r="AP34" s="262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2">
        <f>AP34</f>
        <v>0</v>
      </c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4"/>
      <c r="BQ34" s="262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4"/>
      <c r="CE34" s="262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4"/>
      <c r="CU34" s="262"/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4"/>
      <c r="DH34" s="265"/>
      <c r="DI34" s="266"/>
      <c r="DJ34" s="266"/>
      <c r="DK34" s="266"/>
      <c r="DL34" s="266"/>
      <c r="DM34" s="266"/>
      <c r="DN34" s="266"/>
      <c r="DO34" s="266"/>
      <c r="DP34" s="266"/>
      <c r="DQ34" s="266"/>
      <c r="DR34" s="266"/>
      <c r="DS34" s="266"/>
      <c r="DT34" s="267"/>
    </row>
    <row r="35" spans="1:124" s="6" customFormat="1" ht="12.75" x14ac:dyDescent="0.25">
      <c r="A35" s="280" t="s">
        <v>154</v>
      </c>
      <c r="B35" s="281"/>
      <c r="C35" s="281"/>
      <c r="D35" s="281"/>
      <c r="E35" s="281"/>
      <c r="F35" s="282"/>
      <c r="G35" s="307" t="s">
        <v>250</v>
      </c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8"/>
      <c r="AB35" s="265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7"/>
      <c r="AP35" s="262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2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4"/>
      <c r="BQ35" s="262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4"/>
      <c r="CE35" s="262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4"/>
      <c r="CU35" s="262">
        <v>200000</v>
      </c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4"/>
      <c r="DH35" s="265"/>
      <c r="DI35" s="266"/>
      <c r="DJ35" s="266"/>
      <c r="DK35" s="266"/>
      <c r="DL35" s="266"/>
      <c r="DM35" s="266"/>
      <c r="DN35" s="266"/>
      <c r="DO35" s="266"/>
      <c r="DP35" s="266"/>
      <c r="DQ35" s="266"/>
      <c r="DR35" s="266"/>
      <c r="DS35" s="266"/>
      <c r="DT35" s="267"/>
    </row>
    <row r="36" spans="1:124" s="6" customFormat="1" ht="12.75" customHeight="1" x14ac:dyDescent="0.25">
      <c r="A36" s="280" t="s">
        <v>245</v>
      </c>
      <c r="B36" s="281"/>
      <c r="C36" s="281"/>
      <c r="D36" s="281"/>
      <c r="E36" s="281"/>
      <c r="F36" s="282"/>
      <c r="G36" s="307" t="s">
        <v>250</v>
      </c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8"/>
      <c r="AB36" s="265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7"/>
      <c r="AP36" s="262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2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4"/>
      <c r="BQ36" s="262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4"/>
      <c r="CE36" s="262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4"/>
      <c r="CU36" s="262"/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4"/>
      <c r="DH36" s="34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6"/>
    </row>
    <row r="37" spans="1:124" s="6" customFormat="1" ht="12.75" x14ac:dyDescent="0.25">
      <c r="A37" s="280" t="s">
        <v>251</v>
      </c>
      <c r="B37" s="281"/>
      <c r="C37" s="281"/>
      <c r="D37" s="281"/>
      <c r="E37" s="281"/>
      <c r="F37" s="282"/>
      <c r="G37" s="307" t="s">
        <v>250</v>
      </c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8"/>
      <c r="AB37" s="265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7"/>
      <c r="AP37" s="262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2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4"/>
      <c r="BQ37" s="262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4"/>
      <c r="CE37" s="262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4"/>
      <c r="CU37" s="262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4"/>
      <c r="DH37" s="265"/>
      <c r="DI37" s="266"/>
      <c r="DJ37" s="266"/>
      <c r="DK37" s="266"/>
      <c r="DL37" s="266"/>
      <c r="DM37" s="266"/>
      <c r="DN37" s="266"/>
      <c r="DO37" s="266"/>
      <c r="DP37" s="266"/>
      <c r="DQ37" s="266"/>
      <c r="DR37" s="266"/>
      <c r="DS37" s="266"/>
      <c r="DT37" s="267"/>
    </row>
    <row r="38" spans="1:124" s="6" customFormat="1" ht="24" customHeight="1" x14ac:dyDescent="0.25">
      <c r="A38" s="280" t="s">
        <v>257</v>
      </c>
      <c r="B38" s="281"/>
      <c r="C38" s="281"/>
      <c r="D38" s="281"/>
      <c r="E38" s="281"/>
      <c r="F38" s="282"/>
      <c r="G38" s="307" t="s">
        <v>258</v>
      </c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8"/>
      <c r="AB38" s="265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7"/>
      <c r="AP38" s="262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2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4"/>
      <c r="BQ38" s="262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4"/>
      <c r="CE38" s="262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4"/>
      <c r="CU38" s="262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4"/>
      <c r="DH38" s="265"/>
      <c r="DI38" s="266"/>
      <c r="DJ38" s="266"/>
      <c r="DK38" s="266"/>
      <c r="DL38" s="266"/>
      <c r="DM38" s="266"/>
      <c r="DN38" s="266"/>
      <c r="DO38" s="266"/>
      <c r="DP38" s="266"/>
      <c r="DQ38" s="266"/>
      <c r="DR38" s="266"/>
      <c r="DS38" s="266"/>
      <c r="DT38" s="267"/>
    </row>
    <row r="39" spans="1:124" s="6" customFormat="1" ht="26.25" customHeight="1" x14ac:dyDescent="0.25">
      <c r="A39" s="280" t="s">
        <v>5</v>
      </c>
      <c r="B39" s="281"/>
      <c r="C39" s="281"/>
      <c r="D39" s="281"/>
      <c r="E39" s="281"/>
      <c r="F39" s="282"/>
      <c r="G39" s="307" t="s">
        <v>155</v>
      </c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8"/>
      <c r="AB39" s="336" t="s">
        <v>53</v>
      </c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8"/>
      <c r="AP39" s="423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262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4"/>
      <c r="BQ39" s="262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4"/>
      <c r="CE39" s="262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4"/>
      <c r="CU39" s="262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4"/>
      <c r="DH39" s="265"/>
      <c r="DI39" s="266"/>
      <c r="DJ39" s="266"/>
      <c r="DK39" s="266"/>
      <c r="DL39" s="266"/>
      <c r="DM39" s="266"/>
      <c r="DN39" s="266"/>
      <c r="DO39" s="266"/>
      <c r="DP39" s="266"/>
      <c r="DQ39" s="266"/>
      <c r="DR39" s="266"/>
      <c r="DS39" s="266"/>
      <c r="DT39" s="267"/>
    </row>
    <row r="40" spans="1:124" s="6" customFormat="1" ht="12.75" x14ac:dyDescent="0.25">
      <c r="A40" s="280" t="s">
        <v>11</v>
      </c>
      <c r="B40" s="281"/>
      <c r="C40" s="281"/>
      <c r="D40" s="281"/>
      <c r="E40" s="281"/>
      <c r="F40" s="282"/>
      <c r="G40" s="307" t="s">
        <v>156</v>
      </c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8"/>
      <c r="AB40" s="336" t="s">
        <v>53</v>
      </c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8"/>
      <c r="AP40" s="336" t="s">
        <v>53</v>
      </c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337"/>
      <c r="BC40" s="337"/>
      <c r="BD40" s="271" t="s">
        <v>53</v>
      </c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3"/>
      <c r="BQ40" s="262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4"/>
      <c r="CE40" s="262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4"/>
      <c r="CU40" s="262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4"/>
      <c r="DH40" s="265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7"/>
    </row>
    <row r="41" spans="1:124" s="6" customFormat="1" ht="12.75" x14ac:dyDescent="0.25">
      <c r="A41" s="324"/>
      <c r="B41" s="325"/>
      <c r="C41" s="325"/>
      <c r="D41" s="325"/>
      <c r="E41" s="325"/>
      <c r="F41" s="326"/>
      <c r="G41" s="307" t="s">
        <v>155</v>
      </c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8"/>
      <c r="AB41" s="265">
        <v>1</v>
      </c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7"/>
      <c r="AP41" s="265">
        <v>100000</v>
      </c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2">
        <f>AB41*AP41</f>
        <v>100000</v>
      </c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4"/>
      <c r="BQ41" s="262">
        <f>BD41</f>
        <v>100000</v>
      </c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4"/>
      <c r="CE41" s="262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4"/>
      <c r="CU41" s="262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4"/>
      <c r="DH41" s="265"/>
      <c r="DI41" s="266"/>
      <c r="DJ41" s="266"/>
      <c r="DK41" s="266"/>
      <c r="DL41" s="266"/>
      <c r="DM41" s="266"/>
      <c r="DN41" s="266"/>
      <c r="DO41" s="266"/>
      <c r="DP41" s="266"/>
      <c r="DQ41" s="266"/>
      <c r="DR41" s="266"/>
      <c r="DS41" s="266"/>
      <c r="DT41" s="267"/>
    </row>
    <row r="42" spans="1:124" s="6" customFormat="1" ht="31.5" customHeight="1" x14ac:dyDescent="0.25">
      <c r="A42" s="280" t="s">
        <v>6</v>
      </c>
      <c r="B42" s="281"/>
      <c r="C42" s="281"/>
      <c r="D42" s="281"/>
      <c r="E42" s="281"/>
      <c r="F42" s="282"/>
      <c r="G42" s="307" t="s">
        <v>157</v>
      </c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8"/>
      <c r="AB42" s="336" t="s">
        <v>53</v>
      </c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8"/>
      <c r="AP42" s="336" t="s">
        <v>53</v>
      </c>
      <c r="AQ42" s="337"/>
      <c r="AR42" s="337"/>
      <c r="AS42" s="337"/>
      <c r="AT42" s="337"/>
      <c r="AU42" s="337"/>
      <c r="AV42" s="337"/>
      <c r="AW42" s="337"/>
      <c r="AX42" s="337"/>
      <c r="AY42" s="337"/>
      <c r="AZ42" s="337"/>
      <c r="BA42" s="337"/>
      <c r="BB42" s="337"/>
      <c r="BC42" s="337"/>
      <c r="BD42" s="262">
        <f>BD44+BD45+BD46+BD47+BD48+BD49+BD50</f>
        <v>630000</v>
      </c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4"/>
      <c r="BQ42" s="262">
        <f>BQ43</f>
        <v>630000</v>
      </c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4"/>
      <c r="CE42" s="262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4"/>
      <c r="CU42" s="262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4"/>
      <c r="DH42" s="265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7"/>
    </row>
    <row r="43" spans="1:124" s="6" customFormat="1" ht="12.75" x14ac:dyDescent="0.25">
      <c r="A43" s="280" t="s">
        <v>158</v>
      </c>
      <c r="B43" s="281"/>
      <c r="C43" s="281"/>
      <c r="D43" s="281"/>
      <c r="E43" s="281"/>
      <c r="F43" s="282"/>
      <c r="G43" s="307" t="s">
        <v>156</v>
      </c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8"/>
      <c r="AB43" s="336" t="s">
        <v>53</v>
      </c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8"/>
      <c r="AP43" s="336" t="s">
        <v>53</v>
      </c>
      <c r="AQ43" s="337"/>
      <c r="AR43" s="337"/>
      <c r="AS43" s="337"/>
      <c r="AT43" s="337"/>
      <c r="AU43" s="337"/>
      <c r="AV43" s="337"/>
      <c r="AW43" s="337"/>
      <c r="AX43" s="337"/>
      <c r="AY43" s="337"/>
      <c r="AZ43" s="337"/>
      <c r="BA43" s="337"/>
      <c r="BB43" s="337"/>
      <c r="BC43" s="337"/>
      <c r="BD43" s="271" t="s">
        <v>53</v>
      </c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3"/>
      <c r="BQ43" s="262">
        <f>BQ44+BQ45+BQ46+BQ47+BQ48+BQ49+BQ50</f>
        <v>630000</v>
      </c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4"/>
      <c r="CE43" s="262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4"/>
      <c r="CU43" s="262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4"/>
      <c r="DH43" s="265"/>
      <c r="DI43" s="266"/>
      <c r="DJ43" s="266"/>
      <c r="DK43" s="266"/>
      <c r="DL43" s="266"/>
      <c r="DM43" s="266"/>
      <c r="DN43" s="266"/>
      <c r="DO43" s="266"/>
      <c r="DP43" s="266"/>
      <c r="DQ43" s="266"/>
      <c r="DR43" s="266"/>
      <c r="DS43" s="266"/>
      <c r="DT43" s="267"/>
    </row>
    <row r="44" spans="1:124" s="6" customFormat="1" ht="12.75" x14ac:dyDescent="0.25">
      <c r="A44" s="324"/>
      <c r="B44" s="325"/>
      <c r="C44" s="325"/>
      <c r="D44" s="325"/>
      <c r="E44" s="325"/>
      <c r="F44" s="326"/>
      <c r="G44" s="421" t="s">
        <v>252</v>
      </c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2"/>
      <c r="AB44" s="265">
        <v>12</v>
      </c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7"/>
      <c r="AP44" s="265">
        <v>6000</v>
      </c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2">
        <f t="shared" ref="BD44:BD49" si="0">AB44*AP44</f>
        <v>72000</v>
      </c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4"/>
      <c r="BQ44" s="262">
        <f>BD44</f>
        <v>72000</v>
      </c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4"/>
      <c r="CE44" s="262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4"/>
      <c r="CU44" s="262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4"/>
      <c r="DH44" s="265"/>
      <c r="DI44" s="266"/>
      <c r="DJ44" s="266"/>
      <c r="DK44" s="266"/>
      <c r="DL44" s="266"/>
      <c r="DM44" s="266"/>
      <c r="DN44" s="266"/>
      <c r="DO44" s="266"/>
      <c r="DP44" s="266"/>
      <c r="DQ44" s="266"/>
      <c r="DR44" s="266"/>
      <c r="DS44" s="266"/>
      <c r="DT44" s="267"/>
    </row>
    <row r="45" spans="1:124" s="6" customFormat="1" ht="12.75" x14ac:dyDescent="0.25">
      <c r="A45" s="324"/>
      <c r="B45" s="325"/>
      <c r="C45" s="325"/>
      <c r="D45" s="325"/>
      <c r="E45" s="325"/>
      <c r="F45" s="326"/>
      <c r="G45" s="421" t="s">
        <v>252</v>
      </c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2"/>
      <c r="AB45" s="265">
        <v>12</v>
      </c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7"/>
      <c r="AP45" s="265">
        <v>6000</v>
      </c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2">
        <f t="shared" si="0"/>
        <v>72000</v>
      </c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4"/>
      <c r="BQ45" s="262">
        <f>BD45</f>
        <v>72000</v>
      </c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4"/>
      <c r="CE45" s="37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9"/>
      <c r="CU45" s="37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9"/>
      <c r="DH45" s="40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2"/>
    </row>
    <row r="46" spans="1:124" s="6" customFormat="1" ht="12.75" customHeight="1" x14ac:dyDescent="0.25">
      <c r="A46" s="324"/>
      <c r="B46" s="325"/>
      <c r="C46" s="325"/>
      <c r="D46" s="325"/>
      <c r="E46" s="325"/>
      <c r="F46" s="326"/>
      <c r="G46" s="421" t="s">
        <v>252</v>
      </c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2"/>
      <c r="AB46" s="265">
        <v>12</v>
      </c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7"/>
      <c r="AP46" s="265">
        <v>6000</v>
      </c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2">
        <f t="shared" si="0"/>
        <v>72000</v>
      </c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4"/>
      <c r="BQ46" s="262">
        <f t="shared" ref="BQ46:BQ50" si="1">BD46</f>
        <v>72000</v>
      </c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4"/>
      <c r="CE46" s="262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4"/>
      <c r="CU46" s="262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4"/>
      <c r="DH46" s="265"/>
      <c r="DI46" s="266"/>
      <c r="DJ46" s="266"/>
      <c r="DK46" s="266"/>
      <c r="DL46" s="266"/>
      <c r="DM46" s="266"/>
      <c r="DN46" s="266"/>
      <c r="DO46" s="266"/>
      <c r="DP46" s="266"/>
      <c r="DQ46" s="266"/>
      <c r="DR46" s="266"/>
      <c r="DS46" s="266"/>
      <c r="DT46" s="267"/>
    </row>
    <row r="47" spans="1:124" s="6" customFormat="1" ht="24" customHeight="1" x14ac:dyDescent="0.25">
      <c r="A47" s="324"/>
      <c r="B47" s="325"/>
      <c r="C47" s="325"/>
      <c r="D47" s="325"/>
      <c r="E47" s="325"/>
      <c r="F47" s="326"/>
      <c r="G47" s="421" t="s">
        <v>160</v>
      </c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2"/>
      <c r="AB47" s="336">
        <v>12</v>
      </c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8"/>
      <c r="AP47" s="336">
        <v>18976.02</v>
      </c>
      <c r="AQ47" s="337"/>
      <c r="AR47" s="337"/>
      <c r="AS47" s="337"/>
      <c r="AT47" s="337"/>
      <c r="AU47" s="337"/>
      <c r="AV47" s="337"/>
      <c r="AW47" s="337"/>
      <c r="AX47" s="337"/>
      <c r="AY47" s="337"/>
      <c r="AZ47" s="337"/>
      <c r="BA47" s="337"/>
      <c r="BB47" s="337"/>
      <c r="BC47" s="337"/>
      <c r="BD47" s="262">
        <f t="shared" si="0"/>
        <v>227712.24</v>
      </c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4"/>
      <c r="BQ47" s="262">
        <f t="shared" si="1"/>
        <v>227712.24</v>
      </c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4"/>
      <c r="CE47" s="262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4"/>
      <c r="CU47" s="262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4"/>
      <c r="DH47" s="265"/>
      <c r="DI47" s="266"/>
      <c r="DJ47" s="266"/>
      <c r="DK47" s="266"/>
      <c r="DL47" s="266"/>
      <c r="DM47" s="266"/>
      <c r="DN47" s="266"/>
      <c r="DO47" s="266"/>
      <c r="DP47" s="266"/>
      <c r="DQ47" s="266"/>
      <c r="DR47" s="266"/>
      <c r="DS47" s="266"/>
      <c r="DT47" s="267"/>
    </row>
    <row r="48" spans="1:124" s="6" customFormat="1" ht="24" customHeight="1" x14ac:dyDescent="0.25">
      <c r="A48" s="324"/>
      <c r="B48" s="325"/>
      <c r="C48" s="325"/>
      <c r="D48" s="325"/>
      <c r="E48" s="325"/>
      <c r="F48" s="326"/>
      <c r="G48" s="421" t="s">
        <v>259</v>
      </c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2"/>
      <c r="AB48" s="336">
        <v>1</v>
      </c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8"/>
      <c r="AP48" s="336">
        <v>86287.76</v>
      </c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7"/>
      <c r="BC48" s="337"/>
      <c r="BD48" s="262">
        <f t="shared" si="0"/>
        <v>86287.76</v>
      </c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4"/>
      <c r="BQ48" s="262">
        <f>BD48</f>
        <v>86287.76</v>
      </c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4"/>
      <c r="CE48" s="262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4"/>
      <c r="CU48" s="262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4"/>
      <c r="DH48" s="265"/>
      <c r="DI48" s="266"/>
      <c r="DJ48" s="266"/>
      <c r="DK48" s="266"/>
      <c r="DL48" s="266"/>
      <c r="DM48" s="266"/>
      <c r="DN48" s="266"/>
      <c r="DO48" s="266"/>
      <c r="DP48" s="266"/>
      <c r="DQ48" s="266"/>
      <c r="DR48" s="266"/>
      <c r="DS48" s="266"/>
      <c r="DT48" s="267"/>
    </row>
    <row r="49" spans="1:124" s="6" customFormat="1" ht="24" customHeight="1" x14ac:dyDescent="0.25">
      <c r="A49" s="324"/>
      <c r="B49" s="325"/>
      <c r="C49" s="325"/>
      <c r="D49" s="325"/>
      <c r="E49" s="325"/>
      <c r="F49" s="326"/>
      <c r="G49" s="421" t="s">
        <v>159</v>
      </c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2"/>
      <c r="AB49" s="336">
        <v>1</v>
      </c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8"/>
      <c r="AP49" s="336">
        <v>40000</v>
      </c>
      <c r="AQ49" s="337"/>
      <c r="AR49" s="337"/>
      <c r="AS49" s="337"/>
      <c r="AT49" s="337"/>
      <c r="AU49" s="337"/>
      <c r="AV49" s="337"/>
      <c r="AW49" s="337"/>
      <c r="AX49" s="337"/>
      <c r="AY49" s="337"/>
      <c r="AZ49" s="337"/>
      <c r="BA49" s="337"/>
      <c r="BB49" s="337"/>
      <c r="BC49" s="337"/>
      <c r="BD49" s="262">
        <f t="shared" si="0"/>
        <v>40000</v>
      </c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4"/>
      <c r="BQ49" s="262">
        <f t="shared" si="1"/>
        <v>40000</v>
      </c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4"/>
      <c r="CE49" s="262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4"/>
      <c r="CU49" s="262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4"/>
      <c r="DH49" s="265"/>
      <c r="DI49" s="266"/>
      <c r="DJ49" s="266"/>
      <c r="DK49" s="266"/>
      <c r="DL49" s="266"/>
      <c r="DM49" s="266"/>
      <c r="DN49" s="266"/>
      <c r="DO49" s="266"/>
      <c r="DP49" s="266"/>
      <c r="DQ49" s="266"/>
      <c r="DR49" s="266"/>
      <c r="DS49" s="266"/>
      <c r="DT49" s="267"/>
    </row>
    <row r="50" spans="1:124" s="6" customFormat="1" ht="12.75" x14ac:dyDescent="0.25">
      <c r="A50" s="324"/>
      <c r="B50" s="325"/>
      <c r="C50" s="325"/>
      <c r="D50" s="325"/>
      <c r="E50" s="325"/>
      <c r="F50" s="326"/>
      <c r="G50" s="421" t="s">
        <v>246</v>
      </c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2"/>
      <c r="AB50" s="336">
        <v>1</v>
      </c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8"/>
      <c r="AP50" s="336">
        <v>60000</v>
      </c>
      <c r="AQ50" s="337"/>
      <c r="AR50" s="337"/>
      <c r="AS50" s="337"/>
      <c r="AT50" s="337"/>
      <c r="AU50" s="337"/>
      <c r="AV50" s="337"/>
      <c r="AW50" s="337"/>
      <c r="AX50" s="337"/>
      <c r="AY50" s="337"/>
      <c r="AZ50" s="337"/>
      <c r="BA50" s="337"/>
      <c r="BB50" s="337"/>
      <c r="BC50" s="337"/>
      <c r="BD50" s="262">
        <f>AP50</f>
        <v>60000</v>
      </c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4"/>
      <c r="BQ50" s="262">
        <f t="shared" si="1"/>
        <v>60000</v>
      </c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4"/>
      <c r="CE50" s="262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4"/>
      <c r="CU50" s="262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4"/>
      <c r="DH50" s="265"/>
      <c r="DI50" s="266"/>
      <c r="DJ50" s="266"/>
      <c r="DK50" s="266"/>
      <c r="DL50" s="266"/>
      <c r="DM50" s="266"/>
      <c r="DN50" s="266"/>
      <c r="DO50" s="266"/>
      <c r="DP50" s="266"/>
      <c r="DQ50" s="266"/>
      <c r="DR50" s="266"/>
      <c r="DS50" s="266"/>
      <c r="DT50" s="267"/>
    </row>
    <row r="51" spans="1:124" s="6" customFormat="1" x14ac:dyDescent="0.25">
      <c r="A51" s="334" t="s">
        <v>31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70"/>
      <c r="BD51" s="262">
        <f>BD22+BD33+BD39+BD42</f>
        <v>1100000</v>
      </c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4"/>
      <c r="BQ51" s="262">
        <f>BQ22+BQ42+BQ35</f>
        <v>900000</v>
      </c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4"/>
      <c r="CE51" s="262">
        <f>SUM(CE37:CE50)</f>
        <v>0</v>
      </c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4"/>
      <c r="CU51" s="262">
        <f>CU22+CU29+CU33+CU39+CU42</f>
        <v>200000</v>
      </c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4"/>
      <c r="DH51" s="265"/>
      <c r="DI51" s="266"/>
      <c r="DJ51" s="266"/>
      <c r="DK51" s="266"/>
      <c r="DL51" s="266"/>
      <c r="DM51" s="266"/>
      <c r="DN51" s="266"/>
      <c r="DO51" s="266"/>
      <c r="DP51" s="266"/>
      <c r="DQ51" s="266"/>
      <c r="DR51" s="266"/>
      <c r="DS51" s="266"/>
      <c r="DT51" s="267"/>
    </row>
  </sheetData>
  <mergeCells count="363">
    <mergeCell ref="A38:F38"/>
    <mergeCell ref="G38:AA38"/>
    <mergeCell ref="AB38:AO38"/>
    <mergeCell ref="AP38:BC38"/>
    <mergeCell ref="BD38:BP38"/>
    <mergeCell ref="BQ38:CD38"/>
    <mergeCell ref="CE38:CT38"/>
    <mergeCell ref="CU38:DG38"/>
    <mergeCell ref="DH38:DT38"/>
    <mergeCell ref="A36:F36"/>
    <mergeCell ref="G36:AA36"/>
    <mergeCell ref="AB36:AO36"/>
    <mergeCell ref="AP36:BC36"/>
    <mergeCell ref="BD36:BP36"/>
    <mergeCell ref="BQ36:CD36"/>
    <mergeCell ref="CE36:CT36"/>
    <mergeCell ref="DH6:DT6"/>
    <mergeCell ref="A7:F7"/>
    <mergeCell ref="G7:Z7"/>
    <mergeCell ref="AA7:AN7"/>
    <mergeCell ref="AO7:BB7"/>
    <mergeCell ref="BC7:BP7"/>
    <mergeCell ref="BQ7:CD7"/>
    <mergeCell ref="CE7:CT7"/>
    <mergeCell ref="CU7:DG7"/>
    <mergeCell ref="DH7:DT7"/>
    <mergeCell ref="A4:F6"/>
    <mergeCell ref="G4:Z6"/>
    <mergeCell ref="AA4:AN6"/>
    <mergeCell ref="AO4:BB6"/>
    <mergeCell ref="BC4:BP6"/>
    <mergeCell ref="BQ4:DT4"/>
    <mergeCell ref="BQ5:CD6"/>
    <mergeCell ref="CE5:CT6"/>
    <mergeCell ref="CU5:DT5"/>
    <mergeCell ref="CU6:DG6"/>
    <mergeCell ref="CE8:CT8"/>
    <mergeCell ref="CU8:DG8"/>
    <mergeCell ref="DH8:DT8"/>
    <mergeCell ref="A9:F9"/>
    <mergeCell ref="G9:Z9"/>
    <mergeCell ref="AA9:AN9"/>
    <mergeCell ref="AO9:BB9"/>
    <mergeCell ref="BC9:BP9"/>
    <mergeCell ref="BQ9:CD9"/>
    <mergeCell ref="CE9:CT9"/>
    <mergeCell ref="A8:F8"/>
    <mergeCell ref="G8:Z8"/>
    <mergeCell ref="AA8:AN8"/>
    <mergeCell ref="AO8:BB8"/>
    <mergeCell ref="BC8:BP8"/>
    <mergeCell ref="BQ8:CD8"/>
    <mergeCell ref="CU9:DG9"/>
    <mergeCell ref="DH9:DT9"/>
    <mergeCell ref="A10:F10"/>
    <mergeCell ref="G10:Z10"/>
    <mergeCell ref="AA10:AN10"/>
    <mergeCell ref="AO10:BB10"/>
    <mergeCell ref="BC10:BP10"/>
    <mergeCell ref="BQ10:CD10"/>
    <mergeCell ref="CE10:CT10"/>
    <mergeCell ref="CU10:DG10"/>
    <mergeCell ref="DH10:DT10"/>
    <mergeCell ref="A11:F11"/>
    <mergeCell ref="G11:Z11"/>
    <mergeCell ref="AA11:AN11"/>
    <mergeCell ref="AO11:BB11"/>
    <mergeCell ref="BC11:BP11"/>
    <mergeCell ref="BQ11:CD11"/>
    <mergeCell ref="CE11:CT11"/>
    <mergeCell ref="CU11:DG11"/>
    <mergeCell ref="DH11:DT11"/>
    <mergeCell ref="CU13:DG13"/>
    <mergeCell ref="DH13:DT13"/>
    <mergeCell ref="A14:BB14"/>
    <mergeCell ref="BC14:BP14"/>
    <mergeCell ref="BQ14:CD14"/>
    <mergeCell ref="CE14:CT14"/>
    <mergeCell ref="CU14:DG14"/>
    <mergeCell ref="DH14:DT14"/>
    <mergeCell ref="CE12:CT12"/>
    <mergeCell ref="CU12:DG12"/>
    <mergeCell ref="DH12:DT12"/>
    <mergeCell ref="A13:F13"/>
    <mergeCell ref="G13:Z13"/>
    <mergeCell ref="AA13:AN13"/>
    <mergeCell ref="AO13:BB13"/>
    <mergeCell ref="BC13:BP13"/>
    <mergeCell ref="BQ13:CD13"/>
    <mergeCell ref="CE13:CT13"/>
    <mergeCell ref="A12:F12"/>
    <mergeCell ref="G12:Z12"/>
    <mergeCell ref="AA12:AN12"/>
    <mergeCell ref="AO12:BB12"/>
    <mergeCell ref="BC12:BP12"/>
    <mergeCell ref="BQ12:CD12"/>
    <mergeCell ref="DH20:DT20"/>
    <mergeCell ref="A21:F21"/>
    <mergeCell ref="G21:AA21"/>
    <mergeCell ref="AB21:AO21"/>
    <mergeCell ref="AP21:BC21"/>
    <mergeCell ref="BD21:BP21"/>
    <mergeCell ref="BQ21:CD21"/>
    <mergeCell ref="CE21:CT21"/>
    <mergeCell ref="CU21:DG21"/>
    <mergeCell ref="DH21:DT21"/>
    <mergeCell ref="A18:F20"/>
    <mergeCell ref="G18:AA20"/>
    <mergeCell ref="AB18:AO20"/>
    <mergeCell ref="AP18:BC20"/>
    <mergeCell ref="BD18:BP20"/>
    <mergeCell ref="BQ18:DT18"/>
    <mergeCell ref="BQ19:CD20"/>
    <mergeCell ref="CE19:CT20"/>
    <mergeCell ref="CU19:DT19"/>
    <mergeCell ref="CU20:DG20"/>
    <mergeCell ref="CE22:CT22"/>
    <mergeCell ref="CU22:DG22"/>
    <mergeCell ref="DH22:DT22"/>
    <mergeCell ref="A23:F23"/>
    <mergeCell ref="G23:AA23"/>
    <mergeCell ref="AB23:AO23"/>
    <mergeCell ref="AP23:BC23"/>
    <mergeCell ref="BD23:BP23"/>
    <mergeCell ref="BQ23:CD23"/>
    <mergeCell ref="CE23:CT23"/>
    <mergeCell ref="A22:F22"/>
    <mergeCell ref="G22:AA22"/>
    <mergeCell ref="AB22:AO22"/>
    <mergeCell ref="AP22:BC22"/>
    <mergeCell ref="BD22:BP22"/>
    <mergeCell ref="BQ22:CD22"/>
    <mergeCell ref="CU23:DG23"/>
    <mergeCell ref="DH23:DT23"/>
    <mergeCell ref="A24:F24"/>
    <mergeCell ref="G24:AA24"/>
    <mergeCell ref="AB24:AO24"/>
    <mergeCell ref="AP24:BC24"/>
    <mergeCell ref="BD24:BP24"/>
    <mergeCell ref="BQ24:CD24"/>
    <mergeCell ref="CE24:CT24"/>
    <mergeCell ref="CU24:DG24"/>
    <mergeCell ref="DH24:DT24"/>
    <mergeCell ref="A25:F25"/>
    <mergeCell ref="G25:AA25"/>
    <mergeCell ref="AB25:AO25"/>
    <mergeCell ref="AP25:BC25"/>
    <mergeCell ref="BD25:BP25"/>
    <mergeCell ref="BQ25:CD25"/>
    <mergeCell ref="CE25:CT25"/>
    <mergeCell ref="CU25:DG25"/>
    <mergeCell ref="DH25:DT25"/>
    <mergeCell ref="CE26:CT26"/>
    <mergeCell ref="CU26:DG26"/>
    <mergeCell ref="DH26:DT26"/>
    <mergeCell ref="A27:F27"/>
    <mergeCell ref="G27:AA27"/>
    <mergeCell ref="AB27:AO27"/>
    <mergeCell ref="AP27:BC27"/>
    <mergeCell ref="BD27:BP27"/>
    <mergeCell ref="BQ27:CD27"/>
    <mergeCell ref="CE27:CT27"/>
    <mergeCell ref="A26:F26"/>
    <mergeCell ref="G26:AA26"/>
    <mergeCell ref="AB26:AO26"/>
    <mergeCell ref="AP26:BC26"/>
    <mergeCell ref="BD26:BP26"/>
    <mergeCell ref="BQ26:CD26"/>
    <mergeCell ref="CU27:DG27"/>
    <mergeCell ref="DH27:DT27"/>
    <mergeCell ref="A28:F28"/>
    <mergeCell ref="G28:AA28"/>
    <mergeCell ref="AB28:AO28"/>
    <mergeCell ref="AP28:BC28"/>
    <mergeCell ref="BD28:BP28"/>
    <mergeCell ref="BQ28:CD28"/>
    <mergeCell ref="CE28:CT28"/>
    <mergeCell ref="CU28:DG28"/>
    <mergeCell ref="DH28:DT28"/>
    <mergeCell ref="A29:F29"/>
    <mergeCell ref="G29:AA29"/>
    <mergeCell ref="AB29:AO29"/>
    <mergeCell ref="AP29:BC29"/>
    <mergeCell ref="BD29:BP29"/>
    <mergeCell ref="BQ29:CD29"/>
    <mergeCell ref="CE29:CT29"/>
    <mergeCell ref="CU29:DG29"/>
    <mergeCell ref="DH29:DT29"/>
    <mergeCell ref="CE30:CT30"/>
    <mergeCell ref="CU30:DG30"/>
    <mergeCell ref="DH30:DT30"/>
    <mergeCell ref="A31:F31"/>
    <mergeCell ref="G31:AA31"/>
    <mergeCell ref="AB31:AO31"/>
    <mergeCell ref="AP31:BC31"/>
    <mergeCell ref="BD31:BP31"/>
    <mergeCell ref="BQ31:CD31"/>
    <mergeCell ref="CE31:CT31"/>
    <mergeCell ref="A30:F30"/>
    <mergeCell ref="G30:AA30"/>
    <mergeCell ref="AB30:AO30"/>
    <mergeCell ref="AP30:BC30"/>
    <mergeCell ref="BD30:BP30"/>
    <mergeCell ref="BQ30:CD30"/>
    <mergeCell ref="CU31:DG31"/>
    <mergeCell ref="DH31:DT31"/>
    <mergeCell ref="A32:F32"/>
    <mergeCell ref="G32:AA32"/>
    <mergeCell ref="AB32:AO32"/>
    <mergeCell ref="AP32:BC32"/>
    <mergeCell ref="BD32:BP32"/>
    <mergeCell ref="BQ32:CD32"/>
    <mergeCell ref="CE32:CT32"/>
    <mergeCell ref="CU32:DG32"/>
    <mergeCell ref="DH32:DT32"/>
    <mergeCell ref="A33:F33"/>
    <mergeCell ref="G33:AA33"/>
    <mergeCell ref="AB33:AO33"/>
    <mergeCell ref="AP33:BC33"/>
    <mergeCell ref="BD33:BP33"/>
    <mergeCell ref="BQ33:CD33"/>
    <mergeCell ref="CE33:CT33"/>
    <mergeCell ref="CU33:DG33"/>
    <mergeCell ref="DH33:DT33"/>
    <mergeCell ref="CE34:CT34"/>
    <mergeCell ref="CU34:DG34"/>
    <mergeCell ref="DH34:DT34"/>
    <mergeCell ref="A35:F35"/>
    <mergeCell ref="G35:AA35"/>
    <mergeCell ref="AB35:AO35"/>
    <mergeCell ref="AP35:BC35"/>
    <mergeCell ref="BD35:BP35"/>
    <mergeCell ref="BQ35:CD35"/>
    <mergeCell ref="CE35:CT35"/>
    <mergeCell ref="A34:F34"/>
    <mergeCell ref="G34:AA34"/>
    <mergeCell ref="AB34:AO34"/>
    <mergeCell ref="AP34:BC34"/>
    <mergeCell ref="BD34:BP34"/>
    <mergeCell ref="BQ34:CD34"/>
    <mergeCell ref="CU35:DG35"/>
    <mergeCell ref="DH35:DT35"/>
    <mergeCell ref="A37:F37"/>
    <mergeCell ref="G37:AA37"/>
    <mergeCell ref="AB37:AO37"/>
    <mergeCell ref="AP37:BC37"/>
    <mergeCell ref="BD37:BP37"/>
    <mergeCell ref="BQ37:CD37"/>
    <mergeCell ref="CE37:CT37"/>
    <mergeCell ref="CU37:DG37"/>
    <mergeCell ref="DH37:DT37"/>
    <mergeCell ref="A39:F39"/>
    <mergeCell ref="G39:AA39"/>
    <mergeCell ref="AB39:AO39"/>
    <mergeCell ref="AP39:BC39"/>
    <mergeCell ref="BD39:BP39"/>
    <mergeCell ref="BQ39:CD39"/>
    <mergeCell ref="CE39:CT39"/>
    <mergeCell ref="CU39:DG39"/>
    <mergeCell ref="DH39:DT39"/>
    <mergeCell ref="CE40:CT40"/>
    <mergeCell ref="CU40:DG40"/>
    <mergeCell ref="DH40:DT40"/>
    <mergeCell ref="A41:F41"/>
    <mergeCell ref="G41:AA41"/>
    <mergeCell ref="AB41:AO41"/>
    <mergeCell ref="AP41:BC41"/>
    <mergeCell ref="BD41:BP41"/>
    <mergeCell ref="BQ41:CD41"/>
    <mergeCell ref="CE41:CT41"/>
    <mergeCell ref="A40:F40"/>
    <mergeCell ref="G40:AA40"/>
    <mergeCell ref="AB40:AO40"/>
    <mergeCell ref="AP40:BC40"/>
    <mergeCell ref="BD40:BP40"/>
    <mergeCell ref="BQ40:CD40"/>
    <mergeCell ref="CU41:DG41"/>
    <mergeCell ref="DH41:DT41"/>
    <mergeCell ref="A42:F42"/>
    <mergeCell ref="G42:AA42"/>
    <mergeCell ref="AB42:AO42"/>
    <mergeCell ref="AP42:BC42"/>
    <mergeCell ref="BD42:BP42"/>
    <mergeCell ref="BQ42:CD42"/>
    <mergeCell ref="CE42:CT42"/>
    <mergeCell ref="CU42:DG42"/>
    <mergeCell ref="DH42:DT42"/>
    <mergeCell ref="A43:F43"/>
    <mergeCell ref="G43:AA43"/>
    <mergeCell ref="AB43:AO43"/>
    <mergeCell ref="AP43:BC43"/>
    <mergeCell ref="BD43:BP43"/>
    <mergeCell ref="BQ43:CD43"/>
    <mergeCell ref="CE43:CT43"/>
    <mergeCell ref="CU43:DG43"/>
    <mergeCell ref="DH43:DT43"/>
    <mergeCell ref="DH44:DT44"/>
    <mergeCell ref="A46:F46"/>
    <mergeCell ref="G46:AA46"/>
    <mergeCell ref="AB46:AO46"/>
    <mergeCell ref="AP46:BC46"/>
    <mergeCell ref="BD46:BP46"/>
    <mergeCell ref="BQ46:CD46"/>
    <mergeCell ref="A44:F44"/>
    <mergeCell ref="G44:AA44"/>
    <mergeCell ref="AB44:AO44"/>
    <mergeCell ref="AP44:BC44"/>
    <mergeCell ref="BD44:BP44"/>
    <mergeCell ref="BQ44:CD44"/>
    <mergeCell ref="A45:F45"/>
    <mergeCell ref="G45:AA45"/>
    <mergeCell ref="AB45:AO45"/>
    <mergeCell ref="AP45:BC45"/>
    <mergeCell ref="BD45:BP45"/>
    <mergeCell ref="BQ45:CD45"/>
    <mergeCell ref="CU50:DG50"/>
    <mergeCell ref="DH50:DT50"/>
    <mergeCell ref="A51:BC51"/>
    <mergeCell ref="BD51:BP51"/>
    <mergeCell ref="BQ51:CD51"/>
    <mergeCell ref="CE51:CT51"/>
    <mergeCell ref="CU51:DG51"/>
    <mergeCell ref="DH51:DT51"/>
    <mergeCell ref="CE47:CT47"/>
    <mergeCell ref="CU47:DG47"/>
    <mergeCell ref="DH47:DT47"/>
    <mergeCell ref="A50:F50"/>
    <mergeCell ref="G50:AA50"/>
    <mergeCell ref="AB50:AO50"/>
    <mergeCell ref="AP50:BC50"/>
    <mergeCell ref="BD50:BP50"/>
    <mergeCell ref="BQ50:CD50"/>
    <mergeCell ref="CE50:CT50"/>
    <mergeCell ref="A47:F47"/>
    <mergeCell ref="G47:AA47"/>
    <mergeCell ref="AB47:AO47"/>
    <mergeCell ref="AP47:BC47"/>
    <mergeCell ref="BD47:BP47"/>
    <mergeCell ref="BQ47:CD47"/>
    <mergeCell ref="CU36:DG36"/>
    <mergeCell ref="CU48:DG48"/>
    <mergeCell ref="DH48:DT48"/>
    <mergeCell ref="CE46:CT46"/>
    <mergeCell ref="CU46:DG46"/>
    <mergeCell ref="DH46:DT46"/>
    <mergeCell ref="A49:F49"/>
    <mergeCell ref="G49:AA49"/>
    <mergeCell ref="AB49:AO49"/>
    <mergeCell ref="AP49:BC49"/>
    <mergeCell ref="BD49:BP49"/>
    <mergeCell ref="BQ49:CD49"/>
    <mergeCell ref="CE49:CT49"/>
    <mergeCell ref="CU49:DG49"/>
    <mergeCell ref="DH49:DT49"/>
    <mergeCell ref="A48:F48"/>
    <mergeCell ref="G48:AA48"/>
    <mergeCell ref="AB48:AO48"/>
    <mergeCell ref="AP48:BC48"/>
    <mergeCell ref="BD48:BP48"/>
    <mergeCell ref="BQ48:CD48"/>
    <mergeCell ref="CE48:CT48"/>
    <mergeCell ref="CE44:CT44"/>
    <mergeCell ref="CU44:DG44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H20"/>
  <sheetViews>
    <sheetView topLeftCell="A9" workbookViewId="0">
      <selection activeCell="GY19" sqref="GY19"/>
    </sheetView>
  </sheetViews>
  <sheetFormatPr defaultColWidth="0.85546875" defaultRowHeight="63" customHeight="1" x14ac:dyDescent="0.25"/>
  <cols>
    <col min="1" max="80" width="0.85546875" style="10"/>
    <col min="81" max="81" width="4.28515625" style="10" customWidth="1"/>
    <col min="82" max="94" width="0.85546875" style="10"/>
    <col min="95" max="95" width="2.42578125" style="10" customWidth="1"/>
    <col min="96" max="124" width="0.85546875" style="10"/>
    <col min="125" max="125" width="6.140625" style="10" customWidth="1"/>
    <col min="126" max="336" width="0.85546875" style="10"/>
    <col min="337" max="337" width="2.140625" style="10" customWidth="1"/>
    <col min="338" max="350" width="0.85546875" style="10"/>
    <col min="351" max="351" width="2.42578125" style="10" customWidth="1"/>
    <col min="352" max="592" width="0.85546875" style="10"/>
    <col min="593" max="593" width="2.140625" style="10" customWidth="1"/>
    <col min="594" max="606" width="0.85546875" style="10"/>
    <col min="607" max="607" width="2.42578125" style="10" customWidth="1"/>
    <col min="608" max="848" width="0.85546875" style="10"/>
    <col min="849" max="849" width="2.140625" style="10" customWidth="1"/>
    <col min="850" max="862" width="0.85546875" style="10"/>
    <col min="863" max="863" width="2.42578125" style="10" customWidth="1"/>
    <col min="864" max="1104" width="0.85546875" style="10"/>
    <col min="1105" max="1105" width="2.140625" style="10" customWidth="1"/>
    <col min="1106" max="1118" width="0.85546875" style="10"/>
    <col min="1119" max="1119" width="2.42578125" style="10" customWidth="1"/>
    <col min="1120" max="1360" width="0.85546875" style="10"/>
    <col min="1361" max="1361" width="2.140625" style="10" customWidth="1"/>
    <col min="1362" max="1374" width="0.85546875" style="10"/>
    <col min="1375" max="1375" width="2.42578125" style="10" customWidth="1"/>
    <col min="1376" max="1616" width="0.85546875" style="10"/>
    <col min="1617" max="1617" width="2.140625" style="10" customWidth="1"/>
    <col min="1618" max="1630" width="0.85546875" style="10"/>
    <col min="1631" max="1631" width="2.42578125" style="10" customWidth="1"/>
    <col min="1632" max="1872" width="0.85546875" style="10"/>
    <col min="1873" max="1873" width="2.140625" style="10" customWidth="1"/>
    <col min="1874" max="1886" width="0.85546875" style="10"/>
    <col min="1887" max="1887" width="2.42578125" style="10" customWidth="1"/>
    <col min="1888" max="2128" width="0.85546875" style="10"/>
    <col min="2129" max="2129" width="2.140625" style="10" customWidth="1"/>
    <col min="2130" max="2142" width="0.85546875" style="10"/>
    <col min="2143" max="2143" width="2.42578125" style="10" customWidth="1"/>
    <col min="2144" max="2384" width="0.85546875" style="10"/>
    <col min="2385" max="2385" width="2.140625" style="10" customWidth="1"/>
    <col min="2386" max="2398" width="0.85546875" style="10"/>
    <col min="2399" max="2399" width="2.42578125" style="10" customWidth="1"/>
    <col min="2400" max="2640" width="0.85546875" style="10"/>
    <col min="2641" max="2641" width="2.140625" style="10" customWidth="1"/>
    <col min="2642" max="2654" width="0.85546875" style="10"/>
    <col min="2655" max="2655" width="2.42578125" style="10" customWidth="1"/>
    <col min="2656" max="2896" width="0.85546875" style="10"/>
    <col min="2897" max="2897" width="2.140625" style="10" customWidth="1"/>
    <col min="2898" max="2910" width="0.85546875" style="10"/>
    <col min="2911" max="2911" width="2.42578125" style="10" customWidth="1"/>
    <col min="2912" max="3152" width="0.85546875" style="10"/>
    <col min="3153" max="3153" width="2.140625" style="10" customWidth="1"/>
    <col min="3154" max="3166" width="0.85546875" style="10"/>
    <col min="3167" max="3167" width="2.42578125" style="10" customWidth="1"/>
    <col min="3168" max="3408" width="0.85546875" style="10"/>
    <col min="3409" max="3409" width="2.140625" style="10" customWidth="1"/>
    <col min="3410" max="3422" width="0.85546875" style="10"/>
    <col min="3423" max="3423" width="2.42578125" style="10" customWidth="1"/>
    <col min="3424" max="3664" width="0.85546875" style="10"/>
    <col min="3665" max="3665" width="2.140625" style="10" customWidth="1"/>
    <col min="3666" max="3678" width="0.85546875" style="10"/>
    <col min="3679" max="3679" width="2.42578125" style="10" customWidth="1"/>
    <col min="3680" max="3920" width="0.85546875" style="10"/>
    <col min="3921" max="3921" width="2.140625" style="10" customWidth="1"/>
    <col min="3922" max="3934" width="0.85546875" style="10"/>
    <col min="3935" max="3935" width="2.42578125" style="10" customWidth="1"/>
    <col min="3936" max="4176" width="0.85546875" style="10"/>
    <col min="4177" max="4177" width="2.140625" style="10" customWidth="1"/>
    <col min="4178" max="4190" width="0.85546875" style="10"/>
    <col min="4191" max="4191" width="2.42578125" style="10" customWidth="1"/>
    <col min="4192" max="4432" width="0.85546875" style="10"/>
    <col min="4433" max="4433" width="2.140625" style="10" customWidth="1"/>
    <col min="4434" max="4446" width="0.85546875" style="10"/>
    <col min="4447" max="4447" width="2.42578125" style="10" customWidth="1"/>
    <col min="4448" max="4688" width="0.85546875" style="10"/>
    <col min="4689" max="4689" width="2.140625" style="10" customWidth="1"/>
    <col min="4690" max="4702" width="0.85546875" style="10"/>
    <col min="4703" max="4703" width="2.42578125" style="10" customWidth="1"/>
    <col min="4704" max="4944" width="0.85546875" style="10"/>
    <col min="4945" max="4945" width="2.140625" style="10" customWidth="1"/>
    <col min="4946" max="4958" width="0.85546875" style="10"/>
    <col min="4959" max="4959" width="2.42578125" style="10" customWidth="1"/>
    <col min="4960" max="5200" width="0.85546875" style="10"/>
    <col min="5201" max="5201" width="2.140625" style="10" customWidth="1"/>
    <col min="5202" max="5214" width="0.85546875" style="10"/>
    <col min="5215" max="5215" width="2.42578125" style="10" customWidth="1"/>
    <col min="5216" max="5456" width="0.85546875" style="10"/>
    <col min="5457" max="5457" width="2.140625" style="10" customWidth="1"/>
    <col min="5458" max="5470" width="0.85546875" style="10"/>
    <col min="5471" max="5471" width="2.42578125" style="10" customWidth="1"/>
    <col min="5472" max="5712" width="0.85546875" style="10"/>
    <col min="5713" max="5713" width="2.140625" style="10" customWidth="1"/>
    <col min="5714" max="5726" width="0.85546875" style="10"/>
    <col min="5727" max="5727" width="2.42578125" style="10" customWidth="1"/>
    <col min="5728" max="5968" width="0.85546875" style="10"/>
    <col min="5969" max="5969" width="2.140625" style="10" customWidth="1"/>
    <col min="5970" max="5982" width="0.85546875" style="10"/>
    <col min="5983" max="5983" width="2.42578125" style="10" customWidth="1"/>
    <col min="5984" max="6224" width="0.85546875" style="10"/>
    <col min="6225" max="6225" width="2.140625" style="10" customWidth="1"/>
    <col min="6226" max="6238" width="0.85546875" style="10"/>
    <col min="6239" max="6239" width="2.42578125" style="10" customWidth="1"/>
    <col min="6240" max="6480" width="0.85546875" style="10"/>
    <col min="6481" max="6481" width="2.140625" style="10" customWidth="1"/>
    <col min="6482" max="6494" width="0.85546875" style="10"/>
    <col min="6495" max="6495" width="2.42578125" style="10" customWidth="1"/>
    <col min="6496" max="6736" width="0.85546875" style="10"/>
    <col min="6737" max="6737" width="2.140625" style="10" customWidth="1"/>
    <col min="6738" max="6750" width="0.85546875" style="10"/>
    <col min="6751" max="6751" width="2.42578125" style="10" customWidth="1"/>
    <col min="6752" max="6992" width="0.85546875" style="10"/>
    <col min="6993" max="6993" width="2.140625" style="10" customWidth="1"/>
    <col min="6994" max="7006" width="0.85546875" style="10"/>
    <col min="7007" max="7007" width="2.42578125" style="10" customWidth="1"/>
    <col min="7008" max="7248" width="0.85546875" style="10"/>
    <col min="7249" max="7249" width="2.140625" style="10" customWidth="1"/>
    <col min="7250" max="7262" width="0.85546875" style="10"/>
    <col min="7263" max="7263" width="2.42578125" style="10" customWidth="1"/>
    <col min="7264" max="7504" width="0.85546875" style="10"/>
    <col min="7505" max="7505" width="2.140625" style="10" customWidth="1"/>
    <col min="7506" max="7518" width="0.85546875" style="10"/>
    <col min="7519" max="7519" width="2.42578125" style="10" customWidth="1"/>
    <col min="7520" max="7760" width="0.85546875" style="10"/>
    <col min="7761" max="7761" width="2.140625" style="10" customWidth="1"/>
    <col min="7762" max="7774" width="0.85546875" style="10"/>
    <col min="7775" max="7775" width="2.42578125" style="10" customWidth="1"/>
    <col min="7776" max="8016" width="0.85546875" style="10"/>
    <col min="8017" max="8017" width="2.140625" style="10" customWidth="1"/>
    <col min="8018" max="8030" width="0.85546875" style="10"/>
    <col min="8031" max="8031" width="2.42578125" style="10" customWidth="1"/>
    <col min="8032" max="8272" width="0.85546875" style="10"/>
    <col min="8273" max="8273" width="2.140625" style="10" customWidth="1"/>
    <col min="8274" max="8286" width="0.85546875" style="10"/>
    <col min="8287" max="8287" width="2.42578125" style="10" customWidth="1"/>
    <col min="8288" max="8528" width="0.85546875" style="10"/>
    <col min="8529" max="8529" width="2.140625" style="10" customWidth="1"/>
    <col min="8530" max="8542" width="0.85546875" style="10"/>
    <col min="8543" max="8543" width="2.42578125" style="10" customWidth="1"/>
    <col min="8544" max="8784" width="0.85546875" style="10"/>
    <col min="8785" max="8785" width="2.140625" style="10" customWidth="1"/>
    <col min="8786" max="8798" width="0.85546875" style="10"/>
    <col min="8799" max="8799" width="2.42578125" style="10" customWidth="1"/>
    <col min="8800" max="9040" width="0.85546875" style="10"/>
    <col min="9041" max="9041" width="2.140625" style="10" customWidth="1"/>
    <col min="9042" max="9054" width="0.85546875" style="10"/>
    <col min="9055" max="9055" width="2.42578125" style="10" customWidth="1"/>
    <col min="9056" max="9296" width="0.85546875" style="10"/>
    <col min="9297" max="9297" width="2.140625" style="10" customWidth="1"/>
    <col min="9298" max="9310" width="0.85546875" style="10"/>
    <col min="9311" max="9311" width="2.42578125" style="10" customWidth="1"/>
    <col min="9312" max="9552" width="0.85546875" style="10"/>
    <col min="9553" max="9553" width="2.140625" style="10" customWidth="1"/>
    <col min="9554" max="9566" width="0.85546875" style="10"/>
    <col min="9567" max="9567" width="2.42578125" style="10" customWidth="1"/>
    <col min="9568" max="9808" width="0.85546875" style="10"/>
    <col min="9809" max="9809" width="2.140625" style="10" customWidth="1"/>
    <col min="9810" max="9822" width="0.85546875" style="10"/>
    <col min="9823" max="9823" width="2.42578125" style="10" customWidth="1"/>
    <col min="9824" max="10064" width="0.85546875" style="10"/>
    <col min="10065" max="10065" width="2.140625" style="10" customWidth="1"/>
    <col min="10066" max="10078" width="0.85546875" style="10"/>
    <col min="10079" max="10079" width="2.42578125" style="10" customWidth="1"/>
    <col min="10080" max="10320" width="0.85546875" style="10"/>
    <col min="10321" max="10321" width="2.140625" style="10" customWidth="1"/>
    <col min="10322" max="10334" width="0.85546875" style="10"/>
    <col min="10335" max="10335" width="2.42578125" style="10" customWidth="1"/>
    <col min="10336" max="10576" width="0.85546875" style="10"/>
    <col min="10577" max="10577" width="2.140625" style="10" customWidth="1"/>
    <col min="10578" max="10590" width="0.85546875" style="10"/>
    <col min="10591" max="10591" width="2.42578125" style="10" customWidth="1"/>
    <col min="10592" max="10832" width="0.85546875" style="10"/>
    <col min="10833" max="10833" width="2.140625" style="10" customWidth="1"/>
    <col min="10834" max="10846" width="0.85546875" style="10"/>
    <col min="10847" max="10847" width="2.42578125" style="10" customWidth="1"/>
    <col min="10848" max="11088" width="0.85546875" style="10"/>
    <col min="11089" max="11089" width="2.140625" style="10" customWidth="1"/>
    <col min="11090" max="11102" width="0.85546875" style="10"/>
    <col min="11103" max="11103" width="2.42578125" style="10" customWidth="1"/>
    <col min="11104" max="11344" width="0.85546875" style="10"/>
    <col min="11345" max="11345" width="2.140625" style="10" customWidth="1"/>
    <col min="11346" max="11358" width="0.85546875" style="10"/>
    <col min="11359" max="11359" width="2.42578125" style="10" customWidth="1"/>
    <col min="11360" max="11600" width="0.85546875" style="10"/>
    <col min="11601" max="11601" width="2.140625" style="10" customWidth="1"/>
    <col min="11602" max="11614" width="0.85546875" style="10"/>
    <col min="11615" max="11615" width="2.42578125" style="10" customWidth="1"/>
    <col min="11616" max="11856" width="0.85546875" style="10"/>
    <col min="11857" max="11857" width="2.140625" style="10" customWidth="1"/>
    <col min="11858" max="11870" width="0.85546875" style="10"/>
    <col min="11871" max="11871" width="2.42578125" style="10" customWidth="1"/>
    <col min="11872" max="12112" width="0.85546875" style="10"/>
    <col min="12113" max="12113" width="2.140625" style="10" customWidth="1"/>
    <col min="12114" max="12126" width="0.85546875" style="10"/>
    <col min="12127" max="12127" width="2.42578125" style="10" customWidth="1"/>
    <col min="12128" max="12368" width="0.85546875" style="10"/>
    <col min="12369" max="12369" width="2.140625" style="10" customWidth="1"/>
    <col min="12370" max="12382" width="0.85546875" style="10"/>
    <col min="12383" max="12383" width="2.42578125" style="10" customWidth="1"/>
    <col min="12384" max="12624" width="0.85546875" style="10"/>
    <col min="12625" max="12625" width="2.140625" style="10" customWidth="1"/>
    <col min="12626" max="12638" width="0.85546875" style="10"/>
    <col min="12639" max="12639" width="2.42578125" style="10" customWidth="1"/>
    <col min="12640" max="12880" width="0.85546875" style="10"/>
    <col min="12881" max="12881" width="2.140625" style="10" customWidth="1"/>
    <col min="12882" max="12894" width="0.85546875" style="10"/>
    <col min="12895" max="12895" width="2.42578125" style="10" customWidth="1"/>
    <col min="12896" max="13136" width="0.85546875" style="10"/>
    <col min="13137" max="13137" width="2.140625" style="10" customWidth="1"/>
    <col min="13138" max="13150" width="0.85546875" style="10"/>
    <col min="13151" max="13151" width="2.42578125" style="10" customWidth="1"/>
    <col min="13152" max="13392" width="0.85546875" style="10"/>
    <col min="13393" max="13393" width="2.140625" style="10" customWidth="1"/>
    <col min="13394" max="13406" width="0.85546875" style="10"/>
    <col min="13407" max="13407" width="2.42578125" style="10" customWidth="1"/>
    <col min="13408" max="13648" width="0.85546875" style="10"/>
    <col min="13649" max="13649" width="2.140625" style="10" customWidth="1"/>
    <col min="13650" max="13662" width="0.85546875" style="10"/>
    <col min="13663" max="13663" width="2.42578125" style="10" customWidth="1"/>
    <col min="13664" max="13904" width="0.85546875" style="10"/>
    <col min="13905" max="13905" width="2.140625" style="10" customWidth="1"/>
    <col min="13906" max="13918" width="0.85546875" style="10"/>
    <col min="13919" max="13919" width="2.42578125" style="10" customWidth="1"/>
    <col min="13920" max="14160" width="0.85546875" style="10"/>
    <col min="14161" max="14161" width="2.140625" style="10" customWidth="1"/>
    <col min="14162" max="14174" width="0.85546875" style="10"/>
    <col min="14175" max="14175" width="2.42578125" style="10" customWidth="1"/>
    <col min="14176" max="14416" width="0.85546875" style="10"/>
    <col min="14417" max="14417" width="2.140625" style="10" customWidth="1"/>
    <col min="14418" max="14430" width="0.85546875" style="10"/>
    <col min="14431" max="14431" width="2.42578125" style="10" customWidth="1"/>
    <col min="14432" max="14672" width="0.85546875" style="10"/>
    <col min="14673" max="14673" width="2.140625" style="10" customWidth="1"/>
    <col min="14674" max="14686" width="0.85546875" style="10"/>
    <col min="14687" max="14687" width="2.42578125" style="10" customWidth="1"/>
    <col min="14688" max="14928" width="0.85546875" style="10"/>
    <col min="14929" max="14929" width="2.140625" style="10" customWidth="1"/>
    <col min="14930" max="14942" width="0.85546875" style="10"/>
    <col min="14943" max="14943" width="2.42578125" style="10" customWidth="1"/>
    <col min="14944" max="15184" width="0.85546875" style="10"/>
    <col min="15185" max="15185" width="2.140625" style="10" customWidth="1"/>
    <col min="15186" max="15198" width="0.85546875" style="10"/>
    <col min="15199" max="15199" width="2.42578125" style="10" customWidth="1"/>
    <col min="15200" max="15440" width="0.85546875" style="10"/>
    <col min="15441" max="15441" width="2.140625" style="10" customWidth="1"/>
    <col min="15442" max="15454" width="0.85546875" style="10"/>
    <col min="15455" max="15455" width="2.42578125" style="10" customWidth="1"/>
    <col min="15456" max="15696" width="0.85546875" style="10"/>
    <col min="15697" max="15697" width="2.140625" style="10" customWidth="1"/>
    <col min="15698" max="15710" width="0.85546875" style="10"/>
    <col min="15711" max="15711" width="2.42578125" style="10" customWidth="1"/>
    <col min="15712" max="15952" width="0.85546875" style="10"/>
    <col min="15953" max="15953" width="2.140625" style="10" customWidth="1"/>
    <col min="15954" max="15966" width="0.85546875" style="10"/>
    <col min="15967" max="15967" width="2.42578125" style="10" customWidth="1"/>
    <col min="15968" max="16208" width="0.85546875" style="10"/>
    <col min="16209" max="16209" width="2.140625" style="10" customWidth="1"/>
    <col min="16210" max="16222" width="0.85546875" style="10"/>
    <col min="16223" max="16223" width="2.42578125" style="10" customWidth="1"/>
    <col min="16224" max="16384" width="0.85546875" style="10"/>
  </cols>
  <sheetData>
    <row r="1" spans="1:138" s="7" customFormat="1" ht="32.25" customHeight="1" x14ac:dyDescent="0.25">
      <c r="A1" s="431" t="s">
        <v>161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</row>
    <row r="2" spans="1:138" s="15" customFormat="1" ht="63" customHeight="1" x14ac:dyDescent="0.2">
      <c r="A2" s="432" t="s">
        <v>10</v>
      </c>
      <c r="B2" s="433"/>
      <c r="C2" s="433"/>
      <c r="D2" s="433"/>
      <c r="E2" s="433"/>
      <c r="F2" s="434"/>
      <c r="G2" s="433" t="s">
        <v>71</v>
      </c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4"/>
      <c r="Z2" s="432" t="s">
        <v>30</v>
      </c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4"/>
      <c r="AN2" s="432" t="s">
        <v>162</v>
      </c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4"/>
      <c r="BB2" s="432" t="s">
        <v>163</v>
      </c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2" t="s">
        <v>164</v>
      </c>
      <c r="BQ2" s="433"/>
      <c r="BR2" s="433"/>
      <c r="BS2" s="433"/>
      <c r="BT2" s="433"/>
      <c r="BU2" s="433"/>
      <c r="BV2" s="433"/>
      <c r="BW2" s="433"/>
      <c r="BX2" s="433"/>
      <c r="BY2" s="433"/>
      <c r="BZ2" s="433"/>
      <c r="CA2" s="433"/>
      <c r="CB2" s="433"/>
      <c r="CC2" s="434"/>
      <c r="CD2" s="438" t="s">
        <v>44</v>
      </c>
      <c r="CE2" s="439"/>
      <c r="CF2" s="439"/>
      <c r="CG2" s="439"/>
      <c r="CH2" s="439"/>
      <c r="CI2" s="439"/>
      <c r="CJ2" s="439"/>
      <c r="CK2" s="439"/>
      <c r="CL2" s="439"/>
      <c r="CM2" s="439"/>
      <c r="CN2" s="439"/>
      <c r="CO2" s="439"/>
      <c r="CP2" s="439"/>
      <c r="CQ2" s="440"/>
      <c r="CR2" s="438" t="s">
        <v>45</v>
      </c>
      <c r="CS2" s="439"/>
      <c r="CT2" s="439"/>
      <c r="CU2" s="439"/>
      <c r="CV2" s="439"/>
      <c r="CW2" s="439"/>
      <c r="CX2" s="439"/>
      <c r="CY2" s="439"/>
      <c r="CZ2" s="439"/>
      <c r="DA2" s="439"/>
      <c r="DB2" s="439"/>
      <c r="DC2" s="439"/>
      <c r="DD2" s="439"/>
      <c r="DE2" s="439"/>
      <c r="DF2" s="439"/>
      <c r="DG2" s="439"/>
      <c r="DH2" s="439"/>
      <c r="DI2" s="444" t="s">
        <v>46</v>
      </c>
      <c r="DJ2" s="445"/>
      <c r="DK2" s="445"/>
      <c r="DL2" s="445"/>
      <c r="DM2" s="445"/>
      <c r="DN2" s="445"/>
      <c r="DO2" s="445"/>
      <c r="DP2" s="445"/>
      <c r="DQ2" s="445"/>
      <c r="DR2" s="445"/>
      <c r="DS2" s="445"/>
      <c r="DT2" s="445"/>
      <c r="DU2" s="445"/>
      <c r="DV2" s="445"/>
      <c r="DW2" s="445"/>
      <c r="DX2" s="445"/>
      <c r="DY2" s="445"/>
      <c r="DZ2" s="445"/>
      <c r="EA2" s="445"/>
      <c r="EB2" s="445"/>
      <c r="EC2" s="445"/>
      <c r="ED2" s="445"/>
      <c r="EE2" s="445"/>
      <c r="EF2" s="445"/>
      <c r="EG2" s="445"/>
      <c r="EH2" s="446"/>
    </row>
    <row r="3" spans="1:138" s="15" customFormat="1" ht="63" customHeight="1" x14ac:dyDescent="0.2">
      <c r="A3" s="435"/>
      <c r="B3" s="436"/>
      <c r="C3" s="436"/>
      <c r="D3" s="436"/>
      <c r="E3" s="436"/>
      <c r="F3" s="437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7"/>
      <c r="Z3" s="435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7"/>
      <c r="AN3" s="435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7"/>
      <c r="BB3" s="435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5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7"/>
      <c r="CD3" s="441"/>
      <c r="CE3" s="442"/>
      <c r="CF3" s="442"/>
      <c r="CG3" s="442"/>
      <c r="CH3" s="442"/>
      <c r="CI3" s="442"/>
      <c r="CJ3" s="442"/>
      <c r="CK3" s="442"/>
      <c r="CL3" s="442"/>
      <c r="CM3" s="442"/>
      <c r="CN3" s="442"/>
      <c r="CO3" s="442"/>
      <c r="CP3" s="442"/>
      <c r="CQ3" s="443"/>
      <c r="CR3" s="441"/>
      <c r="CS3" s="442"/>
      <c r="CT3" s="442"/>
      <c r="CU3" s="442"/>
      <c r="CV3" s="442"/>
      <c r="CW3" s="442"/>
      <c r="CX3" s="442"/>
      <c r="CY3" s="442"/>
      <c r="CZ3" s="442"/>
      <c r="DA3" s="442"/>
      <c r="DB3" s="442"/>
      <c r="DC3" s="442"/>
      <c r="DD3" s="442"/>
      <c r="DE3" s="442"/>
      <c r="DF3" s="442"/>
      <c r="DG3" s="442"/>
      <c r="DH3" s="442"/>
      <c r="DI3" s="444" t="s">
        <v>50</v>
      </c>
      <c r="DJ3" s="445"/>
      <c r="DK3" s="445"/>
      <c r="DL3" s="445"/>
      <c r="DM3" s="445"/>
      <c r="DN3" s="445"/>
      <c r="DO3" s="445"/>
      <c r="DP3" s="445"/>
      <c r="DQ3" s="445"/>
      <c r="DR3" s="445"/>
      <c r="DS3" s="445"/>
      <c r="DT3" s="445"/>
      <c r="DU3" s="446"/>
      <c r="DV3" s="444" t="s">
        <v>67</v>
      </c>
      <c r="DW3" s="445"/>
      <c r="DX3" s="445"/>
      <c r="DY3" s="445"/>
      <c r="DZ3" s="445"/>
      <c r="EA3" s="445"/>
      <c r="EB3" s="445"/>
      <c r="EC3" s="445"/>
      <c r="ED3" s="445"/>
      <c r="EE3" s="445"/>
      <c r="EF3" s="445"/>
      <c r="EG3" s="445"/>
      <c r="EH3" s="446"/>
    </row>
    <row r="4" spans="1:138" s="9" customFormat="1" ht="21" customHeight="1" x14ac:dyDescent="0.25">
      <c r="A4" s="312">
        <v>1</v>
      </c>
      <c r="B4" s="313"/>
      <c r="C4" s="313"/>
      <c r="D4" s="313"/>
      <c r="E4" s="313"/>
      <c r="F4" s="314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4"/>
      <c r="Z4" s="312">
        <v>3</v>
      </c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4"/>
      <c r="AN4" s="312">
        <v>4</v>
      </c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4"/>
      <c r="BB4" s="312">
        <v>5</v>
      </c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2">
        <v>6</v>
      </c>
      <c r="BQ4" s="313"/>
      <c r="BR4" s="313"/>
      <c r="BS4" s="313"/>
      <c r="BT4" s="313"/>
      <c r="BU4" s="313"/>
      <c r="BV4" s="313"/>
      <c r="BW4" s="313"/>
      <c r="BX4" s="313"/>
      <c r="BY4" s="313"/>
      <c r="BZ4" s="313"/>
      <c r="CA4" s="313"/>
      <c r="CB4" s="313"/>
      <c r="CC4" s="314"/>
      <c r="CD4" s="412">
        <v>7</v>
      </c>
      <c r="CE4" s="413"/>
      <c r="CF4" s="413"/>
      <c r="CG4" s="413"/>
      <c r="CH4" s="413"/>
      <c r="CI4" s="413"/>
      <c r="CJ4" s="413"/>
      <c r="CK4" s="413"/>
      <c r="CL4" s="413"/>
      <c r="CM4" s="413"/>
      <c r="CN4" s="413"/>
      <c r="CO4" s="413"/>
      <c r="CP4" s="413"/>
      <c r="CQ4" s="414"/>
      <c r="CR4" s="412">
        <v>8</v>
      </c>
      <c r="CS4" s="413"/>
      <c r="CT4" s="413"/>
      <c r="CU4" s="413"/>
      <c r="CV4" s="413"/>
      <c r="CW4" s="413"/>
      <c r="CX4" s="413"/>
      <c r="CY4" s="413"/>
      <c r="CZ4" s="413"/>
      <c r="DA4" s="413"/>
      <c r="DB4" s="413"/>
      <c r="DC4" s="413"/>
      <c r="DD4" s="413"/>
      <c r="DE4" s="413"/>
      <c r="DF4" s="413"/>
      <c r="DG4" s="413"/>
      <c r="DH4" s="413"/>
      <c r="DI4" s="412">
        <v>9</v>
      </c>
      <c r="DJ4" s="413"/>
      <c r="DK4" s="413"/>
      <c r="DL4" s="413"/>
      <c r="DM4" s="413"/>
      <c r="DN4" s="413"/>
      <c r="DO4" s="413"/>
      <c r="DP4" s="413"/>
      <c r="DQ4" s="413"/>
      <c r="DR4" s="413"/>
      <c r="DS4" s="413"/>
      <c r="DT4" s="413"/>
      <c r="DU4" s="414"/>
      <c r="DV4" s="412">
        <v>10</v>
      </c>
      <c r="DW4" s="413"/>
      <c r="DX4" s="413"/>
      <c r="DY4" s="413"/>
      <c r="DZ4" s="413"/>
      <c r="EA4" s="413"/>
      <c r="EB4" s="413"/>
      <c r="EC4" s="413"/>
      <c r="ED4" s="413"/>
      <c r="EE4" s="413"/>
      <c r="EF4" s="413"/>
      <c r="EG4" s="413"/>
      <c r="EH4" s="414"/>
    </row>
    <row r="5" spans="1:138" s="6" customFormat="1" ht="63" customHeight="1" x14ac:dyDescent="0.25">
      <c r="A5" s="370" t="s">
        <v>2</v>
      </c>
      <c r="B5" s="371"/>
      <c r="C5" s="371"/>
      <c r="D5" s="371"/>
      <c r="E5" s="371"/>
      <c r="F5" s="372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8"/>
      <c r="Z5" s="336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8"/>
      <c r="AN5" s="336" t="s">
        <v>53</v>
      </c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8"/>
      <c r="BB5" s="336" t="s">
        <v>53</v>
      </c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262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4"/>
      <c r="CD5" s="265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7"/>
      <c r="CR5" s="262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265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7"/>
      <c r="DV5" s="265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7"/>
    </row>
    <row r="6" spans="1:138" s="6" customFormat="1" ht="26.25" customHeight="1" x14ac:dyDescent="0.25">
      <c r="A6" s="370" t="s">
        <v>13</v>
      </c>
      <c r="B6" s="371"/>
      <c r="C6" s="371"/>
      <c r="D6" s="371"/>
      <c r="E6" s="371"/>
      <c r="F6" s="372"/>
      <c r="G6" s="307" t="s">
        <v>89</v>
      </c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8"/>
      <c r="Z6" s="336" t="s">
        <v>53</v>
      </c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8"/>
      <c r="AN6" s="336" t="s">
        <v>53</v>
      </c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8"/>
      <c r="BB6" s="336" t="s">
        <v>53</v>
      </c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6" t="s">
        <v>53</v>
      </c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8"/>
      <c r="CD6" s="265" t="s">
        <v>53</v>
      </c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7"/>
      <c r="CR6" s="265" t="s">
        <v>53</v>
      </c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5" t="s">
        <v>53</v>
      </c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7"/>
      <c r="DV6" s="265" t="s">
        <v>53</v>
      </c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7"/>
    </row>
    <row r="7" spans="1:138" s="6" customFormat="1" ht="12" customHeight="1" x14ac:dyDescent="0.25">
      <c r="A7" s="380"/>
      <c r="B7" s="381"/>
      <c r="C7" s="381"/>
      <c r="D7" s="381"/>
      <c r="E7" s="381"/>
      <c r="F7" s="382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2"/>
      <c r="Z7" s="265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7"/>
      <c r="AN7" s="265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7"/>
      <c r="BB7" s="265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5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7"/>
      <c r="CD7" s="265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7"/>
      <c r="CR7" s="265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265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7"/>
      <c r="DV7" s="265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7"/>
    </row>
    <row r="8" spans="1:138" s="6" customFormat="1" ht="78.75" customHeight="1" x14ac:dyDescent="0.25">
      <c r="A8" s="370" t="s">
        <v>3</v>
      </c>
      <c r="B8" s="371"/>
      <c r="C8" s="371"/>
      <c r="D8" s="371"/>
      <c r="E8" s="371"/>
      <c r="F8" s="372"/>
      <c r="G8" s="307" t="s">
        <v>165</v>
      </c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8"/>
      <c r="Z8" s="336">
        <v>226</v>
      </c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8"/>
      <c r="AN8" s="336" t="s">
        <v>53</v>
      </c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8"/>
      <c r="BB8" s="336" t="s">
        <v>53</v>
      </c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262">
        <f>BP10</f>
        <v>60000</v>
      </c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4"/>
      <c r="CD8" s="262">
        <v>60000</v>
      </c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4"/>
      <c r="CR8" s="262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2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4"/>
      <c r="DV8" s="265"/>
      <c r="DW8" s="266"/>
      <c r="DX8" s="266"/>
      <c r="DY8" s="266"/>
      <c r="DZ8" s="266"/>
      <c r="EA8" s="266"/>
      <c r="EB8" s="266"/>
      <c r="EC8" s="266"/>
      <c r="ED8" s="266"/>
      <c r="EE8" s="266"/>
      <c r="EF8" s="266"/>
      <c r="EG8" s="266"/>
      <c r="EH8" s="267"/>
    </row>
    <row r="9" spans="1:138" s="6" customFormat="1" ht="19.5" customHeight="1" x14ac:dyDescent="0.25">
      <c r="A9" s="370" t="s">
        <v>16</v>
      </c>
      <c r="B9" s="371"/>
      <c r="C9" s="371"/>
      <c r="D9" s="371"/>
      <c r="E9" s="371"/>
      <c r="F9" s="372"/>
      <c r="G9" s="307" t="s">
        <v>166</v>
      </c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8"/>
      <c r="Z9" s="336" t="s">
        <v>53</v>
      </c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8"/>
      <c r="AN9" s="336" t="s">
        <v>53</v>
      </c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337"/>
      <c r="BA9" s="338"/>
      <c r="BB9" s="336" t="s">
        <v>53</v>
      </c>
      <c r="BC9" s="337"/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271" t="s">
        <v>53</v>
      </c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3"/>
      <c r="CD9" s="262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4"/>
      <c r="CR9" s="262" t="s">
        <v>53</v>
      </c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2" t="s">
        <v>53</v>
      </c>
      <c r="DJ9" s="263"/>
      <c r="DK9" s="263"/>
      <c r="DL9" s="263"/>
      <c r="DM9" s="263"/>
      <c r="DN9" s="263"/>
      <c r="DO9" s="263"/>
      <c r="DP9" s="263"/>
      <c r="DQ9" s="263"/>
      <c r="DR9" s="263"/>
      <c r="DS9" s="263"/>
      <c r="DT9" s="263"/>
      <c r="DU9" s="264"/>
      <c r="DV9" s="265" t="s">
        <v>53</v>
      </c>
      <c r="DW9" s="266"/>
      <c r="DX9" s="266"/>
      <c r="DY9" s="266"/>
      <c r="DZ9" s="266"/>
      <c r="EA9" s="266"/>
      <c r="EB9" s="266"/>
      <c r="EC9" s="266"/>
      <c r="ED9" s="266"/>
      <c r="EE9" s="266"/>
      <c r="EF9" s="266"/>
      <c r="EG9" s="266"/>
      <c r="EH9" s="267"/>
    </row>
    <row r="10" spans="1:138" s="6" customFormat="1" ht="18" customHeight="1" x14ac:dyDescent="0.25">
      <c r="A10" s="380"/>
      <c r="B10" s="381"/>
      <c r="C10" s="381"/>
      <c r="D10" s="381"/>
      <c r="E10" s="381"/>
      <c r="F10" s="382"/>
      <c r="G10" s="421" t="s">
        <v>200</v>
      </c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2"/>
      <c r="Z10" s="265">
        <v>226</v>
      </c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7"/>
      <c r="AN10" s="265">
        <v>1</v>
      </c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7"/>
      <c r="BB10" s="425">
        <v>60000</v>
      </c>
      <c r="BC10" s="426"/>
      <c r="BD10" s="426"/>
      <c r="BE10" s="426"/>
      <c r="BF10" s="426"/>
      <c r="BG10" s="426"/>
      <c r="BH10" s="426"/>
      <c r="BI10" s="426"/>
      <c r="BJ10" s="426"/>
      <c r="BK10" s="426"/>
      <c r="BL10" s="426"/>
      <c r="BM10" s="426"/>
      <c r="BN10" s="426"/>
      <c r="BO10" s="426"/>
      <c r="BP10" s="262">
        <f>AN10*BB10</f>
        <v>60000</v>
      </c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4"/>
      <c r="CD10" s="262">
        <v>60000</v>
      </c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4"/>
      <c r="CR10" s="262"/>
      <c r="CS10" s="427"/>
      <c r="CT10" s="427"/>
      <c r="CU10" s="427"/>
      <c r="CV10" s="427"/>
      <c r="CW10" s="427"/>
      <c r="CX10" s="427"/>
      <c r="CY10" s="427"/>
      <c r="CZ10" s="427"/>
      <c r="DA10" s="427"/>
      <c r="DB10" s="427"/>
      <c r="DC10" s="427"/>
      <c r="DD10" s="427"/>
      <c r="DE10" s="427"/>
      <c r="DF10" s="427"/>
      <c r="DG10" s="427"/>
      <c r="DH10" s="427"/>
      <c r="DI10" s="262"/>
      <c r="DJ10" s="263"/>
      <c r="DK10" s="263"/>
      <c r="DL10" s="263"/>
      <c r="DM10" s="263"/>
      <c r="DN10" s="263"/>
      <c r="DO10" s="263"/>
      <c r="DP10" s="263"/>
      <c r="DQ10" s="263"/>
      <c r="DR10" s="263"/>
      <c r="DS10" s="263"/>
      <c r="DT10" s="263"/>
      <c r="DU10" s="264"/>
      <c r="DV10" s="265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7"/>
    </row>
    <row r="11" spans="1:138" s="6" customFormat="1" ht="63" customHeight="1" x14ac:dyDescent="0.25">
      <c r="A11" s="370" t="s">
        <v>4</v>
      </c>
      <c r="B11" s="371"/>
      <c r="C11" s="371"/>
      <c r="D11" s="371"/>
      <c r="E11" s="371"/>
      <c r="F11" s="372"/>
      <c r="G11" s="307" t="s">
        <v>167</v>
      </c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8"/>
      <c r="Z11" s="336">
        <v>226</v>
      </c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8"/>
      <c r="AN11" s="336" t="s">
        <v>53</v>
      </c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8"/>
      <c r="BB11" s="428" t="s">
        <v>53</v>
      </c>
      <c r="BC11" s="429"/>
      <c r="BD11" s="429"/>
      <c r="BE11" s="429"/>
      <c r="BF11" s="429"/>
      <c r="BG11" s="429"/>
      <c r="BH11" s="429"/>
      <c r="BI11" s="429"/>
      <c r="BJ11" s="429"/>
      <c r="BK11" s="429"/>
      <c r="BL11" s="429"/>
      <c r="BM11" s="429"/>
      <c r="BN11" s="429"/>
      <c r="BO11" s="429"/>
      <c r="BP11" s="262">
        <v>500000</v>
      </c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4"/>
      <c r="CD11" s="262">
        <f>BP11-DI11</f>
        <v>350000</v>
      </c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4"/>
      <c r="CR11" s="262"/>
      <c r="CS11" s="427"/>
      <c r="CT11" s="427"/>
      <c r="CU11" s="427"/>
      <c r="CV11" s="427"/>
      <c r="CW11" s="427"/>
      <c r="CX11" s="427"/>
      <c r="CY11" s="427"/>
      <c r="CZ11" s="427"/>
      <c r="DA11" s="427"/>
      <c r="DB11" s="427"/>
      <c r="DC11" s="427"/>
      <c r="DD11" s="427"/>
      <c r="DE11" s="427"/>
      <c r="DF11" s="427"/>
      <c r="DG11" s="427"/>
      <c r="DH11" s="427"/>
      <c r="DI11" s="262">
        <v>150000</v>
      </c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4"/>
      <c r="DV11" s="265"/>
      <c r="DW11" s="266"/>
      <c r="DX11" s="266"/>
      <c r="DY11" s="266"/>
      <c r="DZ11" s="266"/>
      <c r="EA11" s="266"/>
      <c r="EB11" s="266"/>
      <c r="EC11" s="266"/>
      <c r="ED11" s="266"/>
      <c r="EE11" s="266"/>
      <c r="EF11" s="266"/>
      <c r="EG11" s="266"/>
      <c r="EH11" s="267"/>
    </row>
    <row r="12" spans="1:138" s="6" customFormat="1" ht="63" customHeight="1" x14ac:dyDescent="0.25">
      <c r="A12" s="370" t="s">
        <v>152</v>
      </c>
      <c r="B12" s="371"/>
      <c r="C12" s="371"/>
      <c r="D12" s="371"/>
      <c r="E12" s="371"/>
      <c r="F12" s="372"/>
      <c r="G12" s="307" t="s">
        <v>168</v>
      </c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8"/>
      <c r="Z12" s="265">
        <v>226</v>
      </c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7"/>
      <c r="AN12" s="265">
        <v>4</v>
      </c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7"/>
      <c r="BB12" s="425">
        <v>50000</v>
      </c>
      <c r="BC12" s="426"/>
      <c r="BD12" s="426"/>
      <c r="BE12" s="426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262">
        <f t="shared" ref="BP12:BP17" si="0">AN12*BB12</f>
        <v>200000</v>
      </c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4"/>
      <c r="CD12" s="262">
        <v>200000</v>
      </c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4"/>
      <c r="CR12" s="262"/>
      <c r="CS12" s="427"/>
      <c r="CT12" s="427"/>
      <c r="CU12" s="427"/>
      <c r="CV12" s="427"/>
      <c r="CW12" s="427"/>
      <c r="CX12" s="427"/>
      <c r="CY12" s="427"/>
      <c r="CZ12" s="427"/>
      <c r="DA12" s="427"/>
      <c r="DB12" s="427"/>
      <c r="DC12" s="427"/>
      <c r="DD12" s="427"/>
      <c r="DE12" s="427"/>
      <c r="DF12" s="427"/>
      <c r="DG12" s="427"/>
      <c r="DH12" s="427"/>
      <c r="DI12" s="262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4"/>
      <c r="DV12" s="265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7"/>
    </row>
    <row r="13" spans="1:138" s="6" customFormat="1" ht="63" customHeight="1" x14ac:dyDescent="0.25">
      <c r="A13" s="370" t="s">
        <v>154</v>
      </c>
      <c r="B13" s="371"/>
      <c r="C13" s="371"/>
      <c r="D13" s="371"/>
      <c r="E13" s="371"/>
      <c r="F13" s="372"/>
      <c r="G13" s="307" t="s">
        <v>168</v>
      </c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8"/>
      <c r="Z13" s="265">
        <v>226</v>
      </c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7"/>
      <c r="AN13" s="265">
        <v>2</v>
      </c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7"/>
      <c r="BB13" s="425">
        <v>75000</v>
      </c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262">
        <v>150000</v>
      </c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4"/>
      <c r="CD13" s="262">
        <f>BP13</f>
        <v>150000</v>
      </c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4"/>
      <c r="CR13" s="262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27"/>
      <c r="DI13" s="262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4"/>
      <c r="DV13" s="265"/>
      <c r="DW13" s="266"/>
      <c r="DX13" s="266"/>
      <c r="DY13" s="266"/>
      <c r="DZ13" s="266"/>
      <c r="EA13" s="266"/>
      <c r="EB13" s="266"/>
      <c r="EC13" s="266"/>
      <c r="ED13" s="266"/>
      <c r="EE13" s="266"/>
      <c r="EF13" s="266"/>
      <c r="EG13" s="266"/>
      <c r="EH13" s="267"/>
    </row>
    <row r="14" spans="1:138" s="6" customFormat="1" ht="35.25" customHeight="1" x14ac:dyDescent="0.25">
      <c r="A14" s="380" t="s">
        <v>5</v>
      </c>
      <c r="B14" s="381"/>
      <c r="C14" s="381"/>
      <c r="D14" s="381"/>
      <c r="E14" s="381"/>
      <c r="F14" s="382"/>
      <c r="G14" s="421" t="s">
        <v>169</v>
      </c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2"/>
      <c r="Z14" s="265">
        <v>226</v>
      </c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7"/>
      <c r="AN14" s="265">
        <v>1</v>
      </c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7"/>
      <c r="BB14" s="425">
        <v>350000</v>
      </c>
      <c r="BC14" s="426"/>
      <c r="BD14" s="426"/>
      <c r="BE14" s="426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262">
        <f t="shared" si="0"/>
        <v>350000</v>
      </c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4"/>
      <c r="CD14" s="262">
        <f>BP14</f>
        <v>350000</v>
      </c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4"/>
      <c r="CR14" s="262"/>
      <c r="CS14" s="427"/>
      <c r="CT14" s="427"/>
      <c r="CU14" s="427"/>
      <c r="CV14" s="427"/>
      <c r="CW14" s="427"/>
      <c r="CX14" s="427"/>
      <c r="CY14" s="427"/>
      <c r="CZ14" s="427"/>
      <c r="DA14" s="427"/>
      <c r="DB14" s="427"/>
      <c r="DC14" s="427"/>
      <c r="DD14" s="427"/>
      <c r="DE14" s="427"/>
      <c r="DF14" s="427"/>
      <c r="DG14" s="427"/>
      <c r="DH14" s="427"/>
      <c r="DI14" s="262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4"/>
      <c r="DV14" s="265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7"/>
    </row>
    <row r="15" spans="1:138" s="6" customFormat="1" ht="26.25" customHeight="1" x14ac:dyDescent="0.25">
      <c r="A15" s="380" t="s">
        <v>6</v>
      </c>
      <c r="B15" s="381"/>
      <c r="C15" s="381"/>
      <c r="D15" s="381"/>
      <c r="E15" s="381"/>
      <c r="F15" s="382"/>
      <c r="G15" s="421" t="s">
        <v>170</v>
      </c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2"/>
      <c r="Z15" s="265">
        <v>226</v>
      </c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7"/>
      <c r="AN15" s="265">
        <v>1</v>
      </c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7"/>
      <c r="BB15" s="425">
        <v>3207300</v>
      </c>
      <c r="BC15" s="426"/>
      <c r="BD15" s="426"/>
      <c r="BE15" s="426"/>
      <c r="BF15" s="426"/>
      <c r="BG15" s="426"/>
      <c r="BH15" s="426"/>
      <c r="BI15" s="426"/>
      <c r="BJ15" s="426"/>
      <c r="BK15" s="426"/>
      <c r="BL15" s="426"/>
      <c r="BM15" s="426"/>
      <c r="BN15" s="426"/>
      <c r="BO15" s="426"/>
      <c r="BP15" s="262">
        <v>3207300</v>
      </c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4"/>
      <c r="CD15" s="262">
        <f>BP15</f>
        <v>3207300</v>
      </c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4"/>
      <c r="CR15" s="262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2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4"/>
      <c r="DV15" s="265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7"/>
    </row>
    <row r="16" spans="1:138" s="6" customFormat="1" ht="63" customHeight="1" x14ac:dyDescent="0.25">
      <c r="A16" s="380" t="s">
        <v>7</v>
      </c>
      <c r="B16" s="381"/>
      <c r="C16" s="381"/>
      <c r="D16" s="381"/>
      <c r="E16" s="381"/>
      <c r="F16" s="382"/>
      <c r="G16" s="421" t="s">
        <v>171</v>
      </c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2"/>
      <c r="Z16" s="265">
        <v>226</v>
      </c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7"/>
      <c r="AN16" s="265">
        <v>1</v>
      </c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7"/>
      <c r="BB16" s="425">
        <v>180000</v>
      </c>
      <c r="BC16" s="426"/>
      <c r="BD16" s="426"/>
      <c r="BE16" s="426"/>
      <c r="BF16" s="426"/>
      <c r="BG16" s="426"/>
      <c r="BH16" s="426"/>
      <c r="BI16" s="426"/>
      <c r="BJ16" s="426"/>
      <c r="BK16" s="426"/>
      <c r="BL16" s="426"/>
      <c r="BM16" s="426"/>
      <c r="BN16" s="426"/>
      <c r="BO16" s="426"/>
      <c r="BP16" s="262">
        <f t="shared" si="0"/>
        <v>180000</v>
      </c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4"/>
      <c r="CD16" s="262">
        <f>BP16</f>
        <v>180000</v>
      </c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4"/>
      <c r="CR16" s="262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2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4"/>
      <c r="DV16" s="265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7"/>
    </row>
    <row r="17" spans="1:138" s="6" customFormat="1" ht="22.5" customHeight="1" x14ac:dyDescent="0.25">
      <c r="A17" s="380" t="s">
        <v>8</v>
      </c>
      <c r="B17" s="381"/>
      <c r="C17" s="381"/>
      <c r="D17" s="381"/>
      <c r="E17" s="381"/>
      <c r="F17" s="382"/>
      <c r="G17" s="421" t="s">
        <v>247</v>
      </c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2"/>
      <c r="Z17" s="265">
        <v>226</v>
      </c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7"/>
      <c r="AN17" s="265">
        <v>3</v>
      </c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7"/>
      <c r="BB17" s="425">
        <v>15000</v>
      </c>
      <c r="BC17" s="426"/>
      <c r="BD17" s="426"/>
      <c r="BE17" s="426"/>
      <c r="BF17" s="426"/>
      <c r="BG17" s="426"/>
      <c r="BH17" s="426"/>
      <c r="BI17" s="426"/>
      <c r="BJ17" s="426"/>
      <c r="BK17" s="426"/>
      <c r="BL17" s="426"/>
      <c r="BM17" s="426"/>
      <c r="BN17" s="426"/>
      <c r="BO17" s="426"/>
      <c r="BP17" s="262">
        <f t="shared" si="0"/>
        <v>45000</v>
      </c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4"/>
      <c r="CD17" s="262">
        <v>45000</v>
      </c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4"/>
      <c r="CR17" s="262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2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4"/>
      <c r="DV17" s="265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67"/>
    </row>
    <row r="18" spans="1:138" s="6" customFormat="1" ht="22.5" customHeight="1" x14ac:dyDescent="0.25">
      <c r="A18" s="380" t="s">
        <v>9</v>
      </c>
      <c r="B18" s="381"/>
      <c r="C18" s="381"/>
      <c r="D18" s="381"/>
      <c r="E18" s="381"/>
      <c r="F18" s="382"/>
      <c r="G18" s="421" t="s">
        <v>248</v>
      </c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2"/>
      <c r="Z18" s="265">
        <v>226</v>
      </c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7"/>
      <c r="AN18" s="265">
        <v>1</v>
      </c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7"/>
      <c r="BB18" s="425">
        <v>40000</v>
      </c>
      <c r="BC18" s="426"/>
      <c r="BD18" s="426"/>
      <c r="BE18" s="426"/>
      <c r="BF18" s="426"/>
      <c r="BG18" s="426"/>
      <c r="BH18" s="426"/>
      <c r="BI18" s="426"/>
      <c r="BJ18" s="426"/>
      <c r="BK18" s="426"/>
      <c r="BL18" s="426"/>
      <c r="BM18" s="426"/>
      <c r="BN18" s="426"/>
      <c r="BO18" s="426"/>
      <c r="BP18" s="262">
        <f t="shared" ref="BP18" si="1">AN18*BB18</f>
        <v>40000</v>
      </c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4"/>
      <c r="CD18" s="262">
        <f>BP18</f>
        <v>40000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4"/>
      <c r="CR18" s="262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2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4"/>
      <c r="DV18" s="265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7"/>
    </row>
    <row r="19" spans="1:138" s="6" customFormat="1" ht="69.75" customHeight="1" x14ac:dyDescent="0.25">
      <c r="A19" s="380" t="s">
        <v>263</v>
      </c>
      <c r="B19" s="381"/>
      <c r="C19" s="381"/>
      <c r="D19" s="381"/>
      <c r="E19" s="381"/>
      <c r="F19" s="382"/>
      <c r="G19" s="421" t="s">
        <v>268</v>
      </c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2"/>
      <c r="Z19" s="265">
        <v>226</v>
      </c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7"/>
      <c r="AN19" s="265">
        <v>4</v>
      </c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7"/>
      <c r="BB19" s="425">
        <v>118750</v>
      </c>
      <c r="BC19" s="426"/>
      <c r="BD19" s="426"/>
      <c r="BE19" s="426"/>
      <c r="BF19" s="426"/>
      <c r="BG19" s="426"/>
      <c r="BH19" s="426"/>
      <c r="BI19" s="426"/>
      <c r="BJ19" s="426"/>
      <c r="BK19" s="426"/>
      <c r="BL19" s="426"/>
      <c r="BM19" s="426"/>
      <c r="BN19" s="426"/>
      <c r="BO19" s="426"/>
      <c r="BP19" s="262">
        <f t="shared" ref="BP19" si="2">AN19*BB19</f>
        <v>475000</v>
      </c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4"/>
      <c r="CD19" s="262">
        <f>BP19</f>
        <v>475000</v>
      </c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4"/>
      <c r="CR19" s="262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2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4"/>
      <c r="DV19" s="265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7"/>
    </row>
    <row r="20" spans="1:138" s="6" customFormat="1" ht="26.25" customHeight="1" x14ac:dyDescent="0.25">
      <c r="A20" s="376" t="s">
        <v>31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1"/>
      <c r="BP20" s="262">
        <f>BP8+BP11+BP14+BP15+BP16+BP17+BP19+BP5+BP18</f>
        <v>4857300</v>
      </c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4"/>
      <c r="CD20" s="262">
        <f>CD8+CD11+CD14+CD15+CD16+CD17+CD18+CD19</f>
        <v>4707300</v>
      </c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4"/>
      <c r="CR20" s="262">
        <f>CR19</f>
        <v>0</v>
      </c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2">
        <f>DI11</f>
        <v>150000</v>
      </c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4"/>
      <c r="DV20" s="265"/>
      <c r="DW20" s="266"/>
      <c r="DX20" s="266"/>
      <c r="DY20" s="266"/>
      <c r="DZ20" s="266"/>
      <c r="EA20" s="266"/>
      <c r="EB20" s="266"/>
      <c r="EC20" s="266"/>
      <c r="ED20" s="266"/>
      <c r="EE20" s="266"/>
      <c r="EF20" s="266"/>
      <c r="EG20" s="266"/>
      <c r="EH20" s="267"/>
    </row>
  </sheetData>
  <mergeCells count="178">
    <mergeCell ref="A1:EH1"/>
    <mergeCell ref="A2:F3"/>
    <mergeCell ref="G2:Y3"/>
    <mergeCell ref="Z2:AM3"/>
    <mergeCell ref="AN2:BA3"/>
    <mergeCell ref="BB2:BO3"/>
    <mergeCell ref="BP2:CC3"/>
    <mergeCell ref="CD2:CQ3"/>
    <mergeCell ref="CR2:DH3"/>
    <mergeCell ref="DI2:EH2"/>
    <mergeCell ref="DI3:DU3"/>
    <mergeCell ref="DV3:EH3"/>
    <mergeCell ref="DV4:EH4"/>
    <mergeCell ref="A5:F5"/>
    <mergeCell ref="G5:Y5"/>
    <mergeCell ref="Z5:AM5"/>
    <mergeCell ref="AN5:BA5"/>
    <mergeCell ref="BB5:BO5"/>
    <mergeCell ref="BP5:CC5"/>
    <mergeCell ref="CD5:CQ5"/>
    <mergeCell ref="CR5:DH5"/>
    <mergeCell ref="DI5:DU5"/>
    <mergeCell ref="DV5:EH5"/>
    <mergeCell ref="A4:F4"/>
    <mergeCell ref="G4:Y4"/>
    <mergeCell ref="Z4:AM4"/>
    <mergeCell ref="AN4:BA4"/>
    <mergeCell ref="BB4:BO4"/>
    <mergeCell ref="BP4:CC4"/>
    <mergeCell ref="CD4:CQ4"/>
    <mergeCell ref="CR4:DH4"/>
    <mergeCell ref="DI4:DU4"/>
    <mergeCell ref="DV6:EH6"/>
    <mergeCell ref="A7:F7"/>
    <mergeCell ref="G7:Y7"/>
    <mergeCell ref="Z7:AM7"/>
    <mergeCell ref="AN7:BA7"/>
    <mergeCell ref="BB7:BO7"/>
    <mergeCell ref="BP7:CC7"/>
    <mergeCell ref="CD7:CQ7"/>
    <mergeCell ref="CR7:DH7"/>
    <mergeCell ref="DI7:DU7"/>
    <mergeCell ref="DV7:EH7"/>
    <mergeCell ref="A6:F6"/>
    <mergeCell ref="G6:Y6"/>
    <mergeCell ref="Z6:AM6"/>
    <mergeCell ref="AN6:BA6"/>
    <mergeCell ref="BB6:BO6"/>
    <mergeCell ref="BP6:CC6"/>
    <mergeCell ref="CD6:CQ6"/>
    <mergeCell ref="CR6:DH6"/>
    <mergeCell ref="DI6:DU6"/>
    <mergeCell ref="DV8:EH8"/>
    <mergeCell ref="A9:F9"/>
    <mergeCell ref="G9:Y9"/>
    <mergeCell ref="Z9:AM9"/>
    <mergeCell ref="AN9:BA9"/>
    <mergeCell ref="BB9:BO9"/>
    <mergeCell ref="BP9:CC9"/>
    <mergeCell ref="CD9:CQ9"/>
    <mergeCell ref="CR9:DH9"/>
    <mergeCell ref="DI9:DU9"/>
    <mergeCell ref="DV9:EH9"/>
    <mergeCell ref="A8:F8"/>
    <mergeCell ref="G8:Y8"/>
    <mergeCell ref="Z8:AM8"/>
    <mergeCell ref="AN8:BA8"/>
    <mergeCell ref="BB8:BO8"/>
    <mergeCell ref="BP8:CC8"/>
    <mergeCell ref="CD8:CQ8"/>
    <mergeCell ref="CR8:DH8"/>
    <mergeCell ref="DI8:DU8"/>
    <mergeCell ref="A13:F13"/>
    <mergeCell ref="G13:Y13"/>
    <mergeCell ref="Z13:AM13"/>
    <mergeCell ref="AN13:BA13"/>
    <mergeCell ref="DV10:EH10"/>
    <mergeCell ref="A11:F11"/>
    <mergeCell ref="G11:Y11"/>
    <mergeCell ref="Z11:AM11"/>
    <mergeCell ref="AN11:BA11"/>
    <mergeCell ref="BB11:BO11"/>
    <mergeCell ref="BP11:CC11"/>
    <mergeCell ref="CD11:CQ11"/>
    <mergeCell ref="CR11:DH11"/>
    <mergeCell ref="DI11:DU11"/>
    <mergeCell ref="DV11:EH11"/>
    <mergeCell ref="A10:F10"/>
    <mergeCell ref="G10:Y10"/>
    <mergeCell ref="Z10:AM10"/>
    <mergeCell ref="AN10:BA10"/>
    <mergeCell ref="BB10:BO10"/>
    <mergeCell ref="BP10:CC10"/>
    <mergeCell ref="CD10:CQ10"/>
    <mergeCell ref="CR10:DH10"/>
    <mergeCell ref="DI10:DU10"/>
    <mergeCell ref="CD15:CQ15"/>
    <mergeCell ref="CR15:DH15"/>
    <mergeCell ref="DI15:DU15"/>
    <mergeCell ref="DV19:EH19"/>
    <mergeCell ref="DV12:EH12"/>
    <mergeCell ref="A14:F14"/>
    <mergeCell ref="G14:Y14"/>
    <mergeCell ref="Z14:AM14"/>
    <mergeCell ref="AN14:BA14"/>
    <mergeCell ref="BB14:BO14"/>
    <mergeCell ref="BP14:CC14"/>
    <mergeCell ref="CD14:CQ14"/>
    <mergeCell ref="CR14:DH14"/>
    <mergeCell ref="DI14:DU14"/>
    <mergeCell ref="DV14:EH14"/>
    <mergeCell ref="A12:F12"/>
    <mergeCell ref="G12:Y12"/>
    <mergeCell ref="Z12:AM12"/>
    <mergeCell ref="AN12:BA12"/>
    <mergeCell ref="BB12:BO12"/>
    <mergeCell ref="BP12:CC12"/>
    <mergeCell ref="CD12:CQ12"/>
    <mergeCell ref="CR12:DH12"/>
    <mergeCell ref="DI12:DU12"/>
    <mergeCell ref="Z17:AM17"/>
    <mergeCell ref="AN17:BA17"/>
    <mergeCell ref="BB17:BO17"/>
    <mergeCell ref="BP17:CC17"/>
    <mergeCell ref="CD17:CQ17"/>
    <mergeCell ref="CR17:DH17"/>
    <mergeCell ref="DI19:DU19"/>
    <mergeCell ref="DV15:EH15"/>
    <mergeCell ref="A16:F16"/>
    <mergeCell ref="G16:Y16"/>
    <mergeCell ref="Z16:AM16"/>
    <mergeCell ref="AN16:BA16"/>
    <mergeCell ref="BB16:BO16"/>
    <mergeCell ref="BP16:CC16"/>
    <mergeCell ref="CD16:CQ16"/>
    <mergeCell ref="CR16:DH16"/>
    <mergeCell ref="DI16:DU16"/>
    <mergeCell ref="DV16:EH16"/>
    <mergeCell ref="A15:F15"/>
    <mergeCell ref="G15:Y15"/>
    <mergeCell ref="Z15:AM15"/>
    <mergeCell ref="AN15:BA15"/>
    <mergeCell ref="BB15:BO15"/>
    <mergeCell ref="BP15:CC15"/>
    <mergeCell ref="BB13:BO13"/>
    <mergeCell ref="BP13:CC13"/>
    <mergeCell ref="CD13:CQ13"/>
    <mergeCell ref="CR13:DH13"/>
    <mergeCell ref="DI13:DU13"/>
    <mergeCell ref="DV13:EH13"/>
    <mergeCell ref="A20:BO20"/>
    <mergeCell ref="BP20:CC20"/>
    <mergeCell ref="CD20:CQ20"/>
    <mergeCell ref="CR20:DH20"/>
    <mergeCell ref="DI20:DU20"/>
    <mergeCell ref="DV20:EH20"/>
    <mergeCell ref="DI17:DU17"/>
    <mergeCell ref="DV17:EH17"/>
    <mergeCell ref="A19:F19"/>
    <mergeCell ref="G19:Y19"/>
    <mergeCell ref="Z19:AM19"/>
    <mergeCell ref="AN19:BA19"/>
    <mergeCell ref="BB19:BO19"/>
    <mergeCell ref="BP19:CC19"/>
    <mergeCell ref="CD19:CQ19"/>
    <mergeCell ref="CR19:DH19"/>
    <mergeCell ref="A17:F17"/>
    <mergeCell ref="G17:Y17"/>
    <mergeCell ref="DV18:EH18"/>
    <mergeCell ref="A18:F18"/>
    <mergeCell ref="G18:Y18"/>
    <mergeCell ref="Z18:AM18"/>
    <mergeCell ref="AN18:BA18"/>
    <mergeCell ref="BB18:BO18"/>
    <mergeCell ref="BP18:CC18"/>
    <mergeCell ref="CD18:CQ18"/>
    <mergeCell ref="CR18:DH18"/>
    <mergeCell ref="DI18:DU18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H19"/>
  <sheetViews>
    <sheetView workbookViewId="0">
      <selection activeCell="BP7" sqref="BP7:CC7"/>
    </sheetView>
  </sheetViews>
  <sheetFormatPr defaultColWidth="0.85546875" defaultRowHeight="24.75" customHeight="1" x14ac:dyDescent="0.25"/>
  <cols>
    <col min="1" max="80" width="0.85546875" style="10"/>
    <col min="81" max="81" width="1.5703125" style="10" customWidth="1"/>
    <col min="82" max="93" width="0.85546875" style="10"/>
    <col min="94" max="94" width="1.140625" style="10" customWidth="1"/>
    <col min="95" max="124" width="0.85546875" style="10"/>
    <col min="125" max="125" width="3" style="10" customWidth="1"/>
    <col min="126" max="137" width="0.85546875" style="10"/>
    <col min="138" max="138" width="5" style="10" customWidth="1"/>
    <col min="139" max="16384" width="0.85546875" style="10"/>
  </cols>
  <sheetData>
    <row r="1" spans="1:138" s="7" customFormat="1" ht="24.75" customHeight="1" x14ac:dyDescent="0.25">
      <c r="A1" s="7" t="s">
        <v>172</v>
      </c>
    </row>
    <row r="2" spans="1:138" s="7" customFormat="1" ht="24.75" customHeight="1" x14ac:dyDescent="0.25"/>
    <row r="3" spans="1:138" s="11" customFormat="1" ht="54" customHeight="1" x14ac:dyDescent="0.2">
      <c r="A3" s="432" t="s">
        <v>10</v>
      </c>
      <c r="B3" s="433"/>
      <c r="C3" s="433"/>
      <c r="D3" s="433"/>
      <c r="E3" s="433"/>
      <c r="F3" s="434"/>
      <c r="G3" s="433" t="s">
        <v>71</v>
      </c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4"/>
      <c r="Z3" s="432" t="s">
        <v>30</v>
      </c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4"/>
      <c r="AN3" s="432" t="s">
        <v>162</v>
      </c>
      <c r="AO3" s="433"/>
      <c r="AP3" s="433"/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4"/>
      <c r="BB3" s="432" t="s">
        <v>163</v>
      </c>
      <c r="BC3" s="433"/>
      <c r="BD3" s="433"/>
      <c r="BE3" s="433"/>
      <c r="BF3" s="433"/>
      <c r="BG3" s="433"/>
      <c r="BH3" s="433"/>
      <c r="BI3" s="433"/>
      <c r="BJ3" s="433"/>
      <c r="BK3" s="433"/>
      <c r="BL3" s="433"/>
      <c r="BM3" s="433"/>
      <c r="BN3" s="433"/>
      <c r="BO3" s="434"/>
      <c r="BP3" s="432" t="s">
        <v>164</v>
      </c>
      <c r="BQ3" s="433"/>
      <c r="BR3" s="433"/>
      <c r="BS3" s="433"/>
      <c r="BT3" s="433"/>
      <c r="BU3" s="433"/>
      <c r="BV3" s="433"/>
      <c r="BW3" s="433"/>
      <c r="BX3" s="433"/>
      <c r="BY3" s="433"/>
      <c r="BZ3" s="433"/>
      <c r="CA3" s="433"/>
      <c r="CB3" s="433"/>
      <c r="CC3" s="434"/>
      <c r="CD3" s="438" t="s">
        <v>44</v>
      </c>
      <c r="CE3" s="439"/>
      <c r="CF3" s="439"/>
      <c r="CG3" s="439"/>
      <c r="CH3" s="439"/>
      <c r="CI3" s="439"/>
      <c r="CJ3" s="439"/>
      <c r="CK3" s="439"/>
      <c r="CL3" s="439"/>
      <c r="CM3" s="439"/>
      <c r="CN3" s="439"/>
      <c r="CO3" s="439"/>
      <c r="CP3" s="439"/>
      <c r="CQ3" s="440"/>
      <c r="CR3" s="438" t="s">
        <v>45</v>
      </c>
      <c r="CS3" s="439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44" t="s">
        <v>46</v>
      </c>
      <c r="DJ3" s="445"/>
      <c r="DK3" s="445"/>
      <c r="DL3" s="445"/>
      <c r="DM3" s="445"/>
      <c r="DN3" s="445"/>
      <c r="DO3" s="445"/>
      <c r="DP3" s="445"/>
      <c r="DQ3" s="445"/>
      <c r="DR3" s="445"/>
      <c r="DS3" s="445"/>
      <c r="DT3" s="445"/>
      <c r="DU3" s="445"/>
      <c r="DV3" s="445"/>
      <c r="DW3" s="445"/>
      <c r="DX3" s="445"/>
      <c r="DY3" s="445"/>
      <c r="DZ3" s="445"/>
      <c r="EA3" s="445"/>
      <c r="EB3" s="445"/>
      <c r="EC3" s="445"/>
      <c r="ED3" s="445"/>
      <c r="EE3" s="445"/>
      <c r="EF3" s="445"/>
      <c r="EG3" s="445"/>
      <c r="EH3" s="446"/>
    </row>
    <row r="4" spans="1:138" s="11" customFormat="1" ht="24.75" customHeight="1" x14ac:dyDescent="0.2">
      <c r="A4" s="435"/>
      <c r="B4" s="436"/>
      <c r="C4" s="436"/>
      <c r="D4" s="436"/>
      <c r="E4" s="436"/>
      <c r="F4" s="437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7"/>
      <c r="Z4" s="435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7"/>
      <c r="AN4" s="435"/>
      <c r="AO4" s="436"/>
      <c r="AP4" s="436"/>
      <c r="AQ4" s="436"/>
      <c r="AR4" s="436"/>
      <c r="AS4" s="436"/>
      <c r="AT4" s="436"/>
      <c r="AU4" s="436"/>
      <c r="AV4" s="436"/>
      <c r="AW4" s="436"/>
      <c r="AX4" s="436"/>
      <c r="AY4" s="436"/>
      <c r="AZ4" s="436"/>
      <c r="BA4" s="437"/>
      <c r="BB4" s="435"/>
      <c r="BC4" s="436"/>
      <c r="BD4" s="436"/>
      <c r="BE4" s="436"/>
      <c r="BF4" s="436"/>
      <c r="BG4" s="436"/>
      <c r="BH4" s="436"/>
      <c r="BI4" s="436"/>
      <c r="BJ4" s="436"/>
      <c r="BK4" s="436"/>
      <c r="BL4" s="436"/>
      <c r="BM4" s="436"/>
      <c r="BN4" s="436"/>
      <c r="BO4" s="437"/>
      <c r="BP4" s="435"/>
      <c r="BQ4" s="436"/>
      <c r="BR4" s="436"/>
      <c r="BS4" s="436"/>
      <c r="BT4" s="436"/>
      <c r="BU4" s="436"/>
      <c r="BV4" s="436"/>
      <c r="BW4" s="436"/>
      <c r="BX4" s="436"/>
      <c r="BY4" s="436"/>
      <c r="BZ4" s="436"/>
      <c r="CA4" s="436"/>
      <c r="CB4" s="436"/>
      <c r="CC4" s="437"/>
      <c r="CD4" s="441"/>
      <c r="CE4" s="442"/>
      <c r="CF4" s="442"/>
      <c r="CG4" s="442"/>
      <c r="CH4" s="442"/>
      <c r="CI4" s="442"/>
      <c r="CJ4" s="442"/>
      <c r="CK4" s="442"/>
      <c r="CL4" s="442"/>
      <c r="CM4" s="442"/>
      <c r="CN4" s="442"/>
      <c r="CO4" s="442"/>
      <c r="CP4" s="442"/>
      <c r="CQ4" s="443"/>
      <c r="CR4" s="441"/>
      <c r="CS4" s="442"/>
      <c r="CT4" s="442"/>
      <c r="CU4" s="442"/>
      <c r="CV4" s="442"/>
      <c r="CW4" s="442"/>
      <c r="CX4" s="442"/>
      <c r="CY4" s="442"/>
      <c r="CZ4" s="442"/>
      <c r="DA4" s="442"/>
      <c r="DB4" s="442"/>
      <c r="DC4" s="442"/>
      <c r="DD4" s="442"/>
      <c r="DE4" s="442"/>
      <c r="DF4" s="442"/>
      <c r="DG4" s="442"/>
      <c r="DH4" s="442"/>
      <c r="DI4" s="444" t="s">
        <v>50</v>
      </c>
      <c r="DJ4" s="444"/>
      <c r="DK4" s="444"/>
      <c r="DL4" s="444"/>
      <c r="DM4" s="444"/>
      <c r="DN4" s="444"/>
      <c r="DO4" s="444"/>
      <c r="DP4" s="444"/>
      <c r="DQ4" s="444"/>
      <c r="DR4" s="444"/>
      <c r="DS4" s="444"/>
      <c r="DT4" s="444"/>
      <c r="DU4" s="444"/>
      <c r="DV4" s="444" t="s">
        <v>67</v>
      </c>
      <c r="DW4" s="445"/>
      <c r="DX4" s="445"/>
      <c r="DY4" s="445"/>
      <c r="DZ4" s="445"/>
      <c r="EA4" s="445"/>
      <c r="EB4" s="445"/>
      <c r="EC4" s="445"/>
      <c r="ED4" s="445"/>
      <c r="EE4" s="445"/>
      <c r="EF4" s="445"/>
      <c r="EG4" s="445"/>
      <c r="EH4" s="446"/>
    </row>
    <row r="5" spans="1:138" s="9" customFormat="1" ht="24.75" customHeight="1" x14ac:dyDescent="0.25">
      <c r="A5" s="312">
        <v>1</v>
      </c>
      <c r="B5" s="313"/>
      <c r="C5" s="313"/>
      <c r="D5" s="313"/>
      <c r="E5" s="313"/>
      <c r="F5" s="314"/>
      <c r="G5" s="457">
        <v>2</v>
      </c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8"/>
      <c r="Z5" s="449">
        <v>3</v>
      </c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30"/>
      <c r="AN5" s="456">
        <v>4</v>
      </c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8"/>
      <c r="BB5" s="456">
        <v>5</v>
      </c>
      <c r="BC5" s="457"/>
      <c r="BD5" s="457"/>
      <c r="BE5" s="457"/>
      <c r="BF5" s="457"/>
      <c r="BG5" s="457"/>
      <c r="BH5" s="457"/>
      <c r="BI5" s="457"/>
      <c r="BJ5" s="457"/>
      <c r="BK5" s="457"/>
      <c r="BL5" s="457"/>
      <c r="BM5" s="457"/>
      <c r="BN5" s="457"/>
      <c r="BO5" s="458"/>
      <c r="BP5" s="456">
        <v>6</v>
      </c>
      <c r="BQ5" s="457"/>
      <c r="BR5" s="457"/>
      <c r="BS5" s="457"/>
      <c r="BT5" s="457"/>
      <c r="BU5" s="457"/>
      <c r="BV5" s="457"/>
      <c r="BW5" s="457"/>
      <c r="BX5" s="457"/>
      <c r="BY5" s="457"/>
      <c r="BZ5" s="457"/>
      <c r="CA5" s="457"/>
      <c r="CB5" s="457"/>
      <c r="CC5" s="458"/>
      <c r="CD5" s="463">
        <v>7</v>
      </c>
      <c r="CE5" s="464"/>
      <c r="CF5" s="464"/>
      <c r="CG5" s="464"/>
      <c r="CH5" s="464"/>
      <c r="CI5" s="464"/>
      <c r="CJ5" s="464"/>
      <c r="CK5" s="464"/>
      <c r="CL5" s="464"/>
      <c r="CM5" s="464"/>
      <c r="CN5" s="464"/>
      <c r="CO5" s="464"/>
      <c r="CP5" s="464"/>
      <c r="CQ5" s="465"/>
      <c r="CR5" s="463">
        <v>8</v>
      </c>
      <c r="CS5" s="464"/>
      <c r="CT5" s="464"/>
      <c r="CU5" s="464"/>
      <c r="CV5" s="464"/>
      <c r="CW5" s="464"/>
      <c r="CX5" s="464"/>
      <c r="CY5" s="464"/>
      <c r="CZ5" s="464"/>
      <c r="DA5" s="464"/>
      <c r="DB5" s="464"/>
      <c r="DC5" s="464"/>
      <c r="DD5" s="464"/>
      <c r="DE5" s="464"/>
      <c r="DF5" s="464"/>
      <c r="DG5" s="464"/>
      <c r="DH5" s="465"/>
      <c r="DI5" s="463">
        <v>9</v>
      </c>
      <c r="DJ5" s="464"/>
      <c r="DK5" s="464"/>
      <c r="DL5" s="464"/>
      <c r="DM5" s="464"/>
      <c r="DN5" s="464"/>
      <c r="DO5" s="464"/>
      <c r="DP5" s="464"/>
      <c r="DQ5" s="464"/>
      <c r="DR5" s="464"/>
      <c r="DS5" s="464"/>
      <c r="DT5" s="464"/>
      <c r="DU5" s="465"/>
      <c r="DV5" s="463">
        <v>10</v>
      </c>
      <c r="DW5" s="464"/>
      <c r="DX5" s="464"/>
      <c r="DY5" s="464"/>
      <c r="DZ5" s="464"/>
      <c r="EA5" s="464"/>
      <c r="EB5" s="464"/>
      <c r="EC5" s="464"/>
      <c r="ED5" s="464"/>
      <c r="EE5" s="464"/>
      <c r="EF5" s="464"/>
      <c r="EG5" s="464"/>
      <c r="EH5" s="465"/>
    </row>
    <row r="6" spans="1:138" s="6" customFormat="1" ht="24.75" customHeight="1" x14ac:dyDescent="0.25">
      <c r="A6" s="280" t="s">
        <v>2</v>
      </c>
      <c r="B6" s="281"/>
      <c r="C6" s="281"/>
      <c r="D6" s="281"/>
      <c r="E6" s="281"/>
      <c r="F6" s="282"/>
      <c r="G6" s="307" t="s">
        <v>173</v>
      </c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455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30"/>
      <c r="AN6" s="456" t="s">
        <v>53</v>
      </c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8"/>
      <c r="BB6" s="456" t="s">
        <v>53</v>
      </c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57"/>
      <c r="BN6" s="457"/>
      <c r="BO6" s="458"/>
      <c r="BP6" s="459">
        <f>CD6+DI6</f>
        <v>800000</v>
      </c>
      <c r="BQ6" s="460"/>
      <c r="BR6" s="460"/>
      <c r="BS6" s="460"/>
      <c r="BT6" s="460"/>
      <c r="BU6" s="460"/>
      <c r="BV6" s="460"/>
      <c r="BW6" s="460"/>
      <c r="BX6" s="460"/>
      <c r="BY6" s="460"/>
      <c r="BZ6" s="460"/>
      <c r="CA6" s="460"/>
      <c r="CB6" s="460"/>
      <c r="CC6" s="461"/>
      <c r="CD6" s="459">
        <f>CD8+CD9+CD10+CD11</f>
        <v>600000</v>
      </c>
      <c r="CE6" s="460"/>
      <c r="CF6" s="460"/>
      <c r="CG6" s="460"/>
      <c r="CH6" s="460"/>
      <c r="CI6" s="460"/>
      <c r="CJ6" s="460"/>
      <c r="CK6" s="460"/>
      <c r="CL6" s="460"/>
      <c r="CM6" s="460"/>
      <c r="CN6" s="460"/>
      <c r="CO6" s="460"/>
      <c r="CP6" s="460"/>
      <c r="CQ6" s="461"/>
      <c r="CR6" s="265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7"/>
      <c r="DI6" s="425">
        <f>DI9</f>
        <v>200000</v>
      </c>
      <c r="DJ6" s="425"/>
      <c r="DK6" s="425"/>
      <c r="DL6" s="425"/>
      <c r="DM6" s="425"/>
      <c r="DN6" s="425"/>
      <c r="DO6" s="425"/>
      <c r="DP6" s="425"/>
      <c r="DQ6" s="425"/>
      <c r="DR6" s="425"/>
      <c r="DS6" s="425"/>
      <c r="DT6" s="425"/>
      <c r="DU6" s="425"/>
      <c r="DV6" s="265"/>
      <c r="DW6" s="265"/>
      <c r="DX6" s="265"/>
      <c r="DY6" s="265"/>
      <c r="DZ6" s="265"/>
      <c r="EA6" s="265"/>
      <c r="EB6" s="265"/>
      <c r="EC6" s="265"/>
      <c r="ED6" s="265"/>
      <c r="EE6" s="265"/>
      <c r="EF6" s="265"/>
      <c r="EG6" s="265"/>
      <c r="EH6" s="466"/>
    </row>
    <row r="7" spans="1:138" s="6" customFormat="1" ht="24.75" customHeight="1" x14ac:dyDescent="0.25">
      <c r="A7" s="447" t="s">
        <v>13</v>
      </c>
      <c r="B7" s="191"/>
      <c r="C7" s="191"/>
      <c r="D7" s="191"/>
      <c r="E7" s="191"/>
      <c r="F7" s="193"/>
      <c r="G7" s="307" t="s">
        <v>174</v>
      </c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450" t="s">
        <v>53</v>
      </c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3"/>
      <c r="AN7" s="336" t="s">
        <v>53</v>
      </c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 t="s">
        <v>53</v>
      </c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 t="s">
        <v>53</v>
      </c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7"/>
      <c r="DI7" s="265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7"/>
      <c r="DV7" s="265" t="s">
        <v>53</v>
      </c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7"/>
    </row>
    <row r="8" spans="1:138" s="6" customFormat="1" ht="24.75" customHeight="1" x14ac:dyDescent="0.25">
      <c r="A8" s="447" t="s">
        <v>12</v>
      </c>
      <c r="B8" s="191"/>
      <c r="C8" s="191"/>
      <c r="D8" s="191"/>
      <c r="E8" s="191"/>
      <c r="F8" s="193"/>
      <c r="G8" s="448" t="s">
        <v>175</v>
      </c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70"/>
      <c r="Z8" s="449">
        <v>310</v>
      </c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30"/>
      <c r="AN8" s="336">
        <v>1</v>
      </c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>
        <v>150000</v>
      </c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271">
        <f>AN8*BB8</f>
        <v>150000</v>
      </c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62">
        <f>BP8</f>
        <v>150000</v>
      </c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4"/>
      <c r="DI8" s="262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4"/>
      <c r="DV8" s="265"/>
      <c r="DW8" s="266"/>
      <c r="DX8" s="266"/>
      <c r="DY8" s="266"/>
      <c r="DZ8" s="266"/>
      <c r="EA8" s="266"/>
      <c r="EB8" s="266"/>
      <c r="EC8" s="266"/>
      <c r="ED8" s="266"/>
      <c r="EE8" s="266"/>
      <c r="EF8" s="266"/>
      <c r="EG8" s="266"/>
      <c r="EH8" s="267"/>
    </row>
    <row r="9" spans="1:138" s="6" customFormat="1" ht="24.75" customHeight="1" x14ac:dyDescent="0.25">
      <c r="A9" s="447" t="s">
        <v>56</v>
      </c>
      <c r="B9" s="191"/>
      <c r="C9" s="191"/>
      <c r="D9" s="191"/>
      <c r="E9" s="191"/>
      <c r="F9" s="193"/>
      <c r="G9" s="448" t="s">
        <v>176</v>
      </c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70"/>
      <c r="Z9" s="449">
        <v>310</v>
      </c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30"/>
      <c r="AN9" s="336">
        <v>1</v>
      </c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>
        <v>300000</v>
      </c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271">
        <f>AN9*BB9</f>
        <v>300000</v>
      </c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62">
        <f>BP9</f>
        <v>300000</v>
      </c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4"/>
      <c r="DI9" s="262">
        <v>200000</v>
      </c>
      <c r="DJ9" s="263"/>
      <c r="DK9" s="263"/>
      <c r="DL9" s="263"/>
      <c r="DM9" s="263"/>
      <c r="DN9" s="263"/>
      <c r="DO9" s="263"/>
      <c r="DP9" s="263"/>
      <c r="DQ9" s="263"/>
      <c r="DR9" s="263"/>
      <c r="DS9" s="263"/>
      <c r="DT9" s="263"/>
      <c r="DU9" s="264"/>
      <c r="DV9" s="265"/>
      <c r="DW9" s="266"/>
      <c r="DX9" s="266"/>
      <c r="DY9" s="266"/>
      <c r="DZ9" s="266"/>
      <c r="EA9" s="266"/>
      <c r="EB9" s="266"/>
      <c r="EC9" s="266"/>
      <c r="ED9" s="266"/>
      <c r="EE9" s="266"/>
      <c r="EF9" s="266"/>
      <c r="EG9" s="266"/>
      <c r="EH9" s="267"/>
    </row>
    <row r="10" spans="1:138" s="6" customFormat="1" ht="24.75" customHeight="1" x14ac:dyDescent="0.25">
      <c r="A10" s="447" t="s">
        <v>58</v>
      </c>
      <c r="B10" s="191"/>
      <c r="C10" s="191"/>
      <c r="D10" s="191"/>
      <c r="E10" s="191"/>
      <c r="F10" s="193"/>
      <c r="G10" s="44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70"/>
      <c r="Z10" s="449">
        <v>310</v>
      </c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30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4"/>
      <c r="DI10" s="262"/>
      <c r="DJ10" s="263"/>
      <c r="DK10" s="263"/>
      <c r="DL10" s="263"/>
      <c r="DM10" s="263"/>
      <c r="DN10" s="263"/>
      <c r="DO10" s="263"/>
      <c r="DP10" s="263"/>
      <c r="DQ10" s="263"/>
      <c r="DR10" s="263"/>
      <c r="DS10" s="263"/>
      <c r="DT10" s="263"/>
      <c r="DU10" s="264"/>
      <c r="DV10" s="265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7"/>
    </row>
    <row r="11" spans="1:138" s="6" customFormat="1" ht="24.75" customHeight="1" x14ac:dyDescent="0.25">
      <c r="A11" s="447" t="s">
        <v>265</v>
      </c>
      <c r="B11" s="191"/>
      <c r="C11" s="191"/>
      <c r="D11" s="191"/>
      <c r="E11" s="191"/>
      <c r="F11" s="193"/>
      <c r="G11" s="448" t="s">
        <v>264</v>
      </c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70"/>
      <c r="Z11" s="449">
        <v>310</v>
      </c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30"/>
      <c r="AN11" s="450">
        <v>2</v>
      </c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3"/>
      <c r="BB11" s="450">
        <v>75000</v>
      </c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3"/>
      <c r="BP11" s="467">
        <f>AN11*BB11</f>
        <v>150000</v>
      </c>
      <c r="BQ11" s="374"/>
      <c r="BR11" s="374"/>
      <c r="BS11" s="374"/>
      <c r="BT11" s="374"/>
      <c r="BU11" s="374"/>
      <c r="BV11" s="374"/>
      <c r="BW11" s="374"/>
      <c r="BX11" s="374"/>
      <c r="BY11" s="374"/>
      <c r="BZ11" s="374"/>
      <c r="CA11" s="374"/>
      <c r="CB11" s="374"/>
      <c r="CC11" s="375"/>
      <c r="CD11" s="468">
        <f>BP11</f>
        <v>150000</v>
      </c>
      <c r="CE11" s="374"/>
      <c r="CF11" s="374"/>
      <c r="CG11" s="374"/>
      <c r="CH11" s="374"/>
      <c r="CI11" s="374"/>
      <c r="CJ11" s="374"/>
      <c r="CK11" s="374"/>
      <c r="CL11" s="374"/>
      <c r="CM11" s="374"/>
      <c r="CN11" s="374"/>
      <c r="CO11" s="374"/>
      <c r="CP11" s="374"/>
      <c r="CQ11" s="375"/>
      <c r="CR11" s="45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3"/>
      <c r="DI11" s="45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3"/>
      <c r="DV11" s="462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3"/>
    </row>
    <row r="12" spans="1:138" s="6" customFormat="1" ht="24.75" customHeight="1" x14ac:dyDescent="0.25">
      <c r="A12" s="280" t="s">
        <v>3</v>
      </c>
      <c r="B12" s="281"/>
      <c r="C12" s="281"/>
      <c r="D12" s="281"/>
      <c r="E12" s="281"/>
      <c r="F12" s="282"/>
      <c r="G12" s="307" t="s">
        <v>177</v>
      </c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449">
        <v>310</v>
      </c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30"/>
      <c r="AN12" s="336" t="s">
        <v>53</v>
      </c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 t="s">
        <v>53</v>
      </c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271">
        <f>BP14</f>
        <v>0</v>
      </c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4"/>
      <c r="DI12" s="262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4"/>
      <c r="DV12" s="265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7"/>
    </row>
    <row r="13" spans="1:138" s="6" customFormat="1" ht="24.75" customHeight="1" x14ac:dyDescent="0.25">
      <c r="A13" s="447" t="s">
        <v>16</v>
      </c>
      <c r="B13" s="191"/>
      <c r="C13" s="191"/>
      <c r="D13" s="191"/>
      <c r="E13" s="191"/>
      <c r="F13" s="193"/>
      <c r="G13" s="307" t="s">
        <v>174</v>
      </c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450" t="s">
        <v>53</v>
      </c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3"/>
      <c r="AN13" s="336" t="s">
        <v>53</v>
      </c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 t="s">
        <v>53</v>
      </c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271" t="s">
        <v>53</v>
      </c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4"/>
      <c r="DI13" s="262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4"/>
      <c r="DV13" s="265" t="s">
        <v>53</v>
      </c>
      <c r="DW13" s="266"/>
      <c r="DX13" s="266"/>
      <c r="DY13" s="266"/>
      <c r="DZ13" s="266"/>
      <c r="EA13" s="266"/>
      <c r="EB13" s="266"/>
      <c r="EC13" s="266"/>
      <c r="ED13" s="266"/>
      <c r="EE13" s="266"/>
      <c r="EF13" s="266"/>
      <c r="EG13" s="266"/>
      <c r="EH13" s="267"/>
    </row>
    <row r="14" spans="1:138" s="6" customFormat="1" ht="24.75" customHeight="1" x14ac:dyDescent="0.25">
      <c r="A14" s="447" t="s">
        <v>149</v>
      </c>
      <c r="B14" s="191"/>
      <c r="C14" s="191"/>
      <c r="D14" s="191"/>
      <c r="E14" s="191"/>
      <c r="F14" s="193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44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30"/>
      <c r="AN14" s="265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7"/>
      <c r="BB14" s="265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4"/>
      <c r="DI14" s="262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4"/>
      <c r="DV14" s="265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7"/>
    </row>
    <row r="15" spans="1:138" s="6" customFormat="1" ht="24.75" customHeight="1" x14ac:dyDescent="0.25">
      <c r="A15" s="280" t="s">
        <v>4</v>
      </c>
      <c r="B15" s="281"/>
      <c r="C15" s="281"/>
      <c r="D15" s="281"/>
      <c r="E15" s="281"/>
      <c r="F15" s="282"/>
      <c r="G15" s="454" t="s">
        <v>178</v>
      </c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4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30"/>
      <c r="AN15" s="336" t="s">
        <v>53</v>
      </c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 t="s">
        <v>53</v>
      </c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4"/>
      <c r="DI15" s="262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4"/>
      <c r="DV15" s="265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7"/>
    </row>
    <row r="16" spans="1:138" s="6" customFormat="1" ht="24.75" customHeight="1" x14ac:dyDescent="0.25">
      <c r="A16" s="447" t="s">
        <v>152</v>
      </c>
      <c r="B16" s="191"/>
      <c r="C16" s="191"/>
      <c r="D16" s="191"/>
      <c r="E16" s="191"/>
      <c r="F16" s="193"/>
      <c r="G16" s="307" t="s">
        <v>174</v>
      </c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450" t="s">
        <v>53</v>
      </c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3"/>
      <c r="AN16" s="336" t="s">
        <v>53</v>
      </c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 t="s">
        <v>53</v>
      </c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271" t="s">
        <v>53</v>
      </c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62" t="s">
        <v>53</v>
      </c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 t="s">
        <v>53</v>
      </c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4"/>
      <c r="DI16" s="262" t="s">
        <v>53</v>
      </c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4"/>
      <c r="DV16" s="265" t="s">
        <v>53</v>
      </c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7"/>
    </row>
    <row r="17" spans="1:138" s="6" customFormat="1" ht="24.75" customHeight="1" x14ac:dyDescent="0.25">
      <c r="A17" s="447" t="s">
        <v>154</v>
      </c>
      <c r="B17" s="191"/>
      <c r="C17" s="191"/>
      <c r="D17" s="191"/>
      <c r="E17" s="191"/>
      <c r="F17" s="193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44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30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62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4"/>
      <c r="CR17" s="262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4"/>
      <c r="DI17" s="262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4"/>
      <c r="DV17" s="265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67"/>
    </row>
    <row r="18" spans="1:138" s="6" customFormat="1" ht="24.75" customHeight="1" x14ac:dyDescent="0.25">
      <c r="A18" s="334" t="s">
        <v>31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4"/>
      <c r="BM18" s="374"/>
      <c r="BN18" s="374"/>
      <c r="BO18" s="375"/>
      <c r="BP18" s="451">
        <f>BP6+BP12</f>
        <v>800000</v>
      </c>
      <c r="BQ18" s="452"/>
      <c r="BR18" s="452"/>
      <c r="BS18" s="452"/>
      <c r="BT18" s="452"/>
      <c r="BU18" s="452"/>
      <c r="BV18" s="452"/>
      <c r="BW18" s="452"/>
      <c r="BX18" s="452"/>
      <c r="BY18" s="452"/>
      <c r="BZ18" s="452"/>
      <c r="CA18" s="452"/>
      <c r="CB18" s="452"/>
      <c r="CC18" s="453"/>
      <c r="CD18" s="262">
        <f>CD6</f>
        <v>600000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4"/>
      <c r="CR18" s="262">
        <f>CR12</f>
        <v>0</v>
      </c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4"/>
      <c r="DI18" s="262">
        <f>DI6</f>
        <v>200000</v>
      </c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4"/>
      <c r="DV18" s="265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7"/>
    </row>
    <row r="19" spans="1:138" ht="24.75" customHeight="1" x14ac:dyDescent="0.25"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</row>
  </sheetData>
  <mergeCells count="147">
    <mergeCell ref="A11:F11"/>
    <mergeCell ref="G11:Y11"/>
    <mergeCell ref="Z11:AM11"/>
    <mergeCell ref="AN11:BA11"/>
    <mergeCell ref="BB11:BO11"/>
    <mergeCell ref="BP11:CC11"/>
    <mergeCell ref="CD11:CQ11"/>
    <mergeCell ref="CR11:DH11"/>
    <mergeCell ref="DI11:DU11"/>
    <mergeCell ref="DV11:EH11"/>
    <mergeCell ref="CD3:CQ4"/>
    <mergeCell ref="CR3:DH4"/>
    <mergeCell ref="DI3:EH3"/>
    <mergeCell ref="DI4:DU4"/>
    <mergeCell ref="DV4:EH4"/>
    <mergeCell ref="A5:F5"/>
    <mergeCell ref="G5:Y5"/>
    <mergeCell ref="Z5:AM5"/>
    <mergeCell ref="AN5:BA5"/>
    <mergeCell ref="BB5:BO5"/>
    <mergeCell ref="A3:F4"/>
    <mergeCell ref="G3:Y4"/>
    <mergeCell ref="Z3:AM4"/>
    <mergeCell ref="AN3:BA4"/>
    <mergeCell ref="BB3:BO4"/>
    <mergeCell ref="BP3:CC4"/>
    <mergeCell ref="BP5:CC5"/>
    <mergeCell ref="CD5:CQ5"/>
    <mergeCell ref="CR5:DH5"/>
    <mergeCell ref="DI5:DU5"/>
    <mergeCell ref="DV5:EH5"/>
    <mergeCell ref="DV6:EH6"/>
    <mergeCell ref="A7:F7"/>
    <mergeCell ref="G7:Y7"/>
    <mergeCell ref="Z7:AM7"/>
    <mergeCell ref="AN7:BA7"/>
    <mergeCell ref="BB7:BO7"/>
    <mergeCell ref="BP7:CC7"/>
    <mergeCell ref="CD7:CQ7"/>
    <mergeCell ref="CR7:DH7"/>
    <mergeCell ref="DI7:DU7"/>
    <mergeCell ref="DV7:EH7"/>
    <mergeCell ref="A6:F6"/>
    <mergeCell ref="G6:Y6"/>
    <mergeCell ref="Z6:AM6"/>
    <mergeCell ref="AN6:BA6"/>
    <mergeCell ref="BB6:BO6"/>
    <mergeCell ref="BP6:CC6"/>
    <mergeCell ref="CD6:CQ6"/>
    <mergeCell ref="CR6:DH6"/>
    <mergeCell ref="DI6:DU6"/>
    <mergeCell ref="DV8:EH8"/>
    <mergeCell ref="A9:F9"/>
    <mergeCell ref="G9:Y9"/>
    <mergeCell ref="Z9:AM9"/>
    <mergeCell ref="AN9:BA9"/>
    <mergeCell ref="BB9:BO9"/>
    <mergeCell ref="BP9:CC9"/>
    <mergeCell ref="CD9:CQ9"/>
    <mergeCell ref="CR9:DH9"/>
    <mergeCell ref="DI9:DU9"/>
    <mergeCell ref="DV9:EH9"/>
    <mergeCell ref="A8:F8"/>
    <mergeCell ref="G8:Y8"/>
    <mergeCell ref="Z8:AM8"/>
    <mergeCell ref="AN8:BA8"/>
    <mergeCell ref="BB8:BO8"/>
    <mergeCell ref="BP8:CC8"/>
    <mergeCell ref="CD8:CQ8"/>
    <mergeCell ref="CR8:DH8"/>
    <mergeCell ref="DI8:DU8"/>
    <mergeCell ref="DV12:EH12"/>
    <mergeCell ref="A13:F13"/>
    <mergeCell ref="G13:Y13"/>
    <mergeCell ref="Z13:AM13"/>
    <mergeCell ref="AN13:BA13"/>
    <mergeCell ref="BB13:BO13"/>
    <mergeCell ref="BP13:CC13"/>
    <mergeCell ref="CD13:CQ13"/>
    <mergeCell ref="CR13:DH13"/>
    <mergeCell ref="DI13:DU13"/>
    <mergeCell ref="DV13:EH13"/>
    <mergeCell ref="A12:F12"/>
    <mergeCell ref="G12:Y12"/>
    <mergeCell ref="Z12:AM12"/>
    <mergeCell ref="AN12:BA12"/>
    <mergeCell ref="BB12:BO12"/>
    <mergeCell ref="BP12:CC12"/>
    <mergeCell ref="CD12:CQ12"/>
    <mergeCell ref="CR12:DH12"/>
    <mergeCell ref="DI12:DU12"/>
    <mergeCell ref="CR16:DH16"/>
    <mergeCell ref="DI16:DU16"/>
    <mergeCell ref="DV14:EH14"/>
    <mergeCell ref="A15:F15"/>
    <mergeCell ref="G15:Y15"/>
    <mergeCell ref="Z15:AM15"/>
    <mergeCell ref="AN15:BA15"/>
    <mergeCell ref="BB15:BO15"/>
    <mergeCell ref="BP15:CC15"/>
    <mergeCell ref="CD15:CQ15"/>
    <mergeCell ref="CR15:DH15"/>
    <mergeCell ref="DI15:DU15"/>
    <mergeCell ref="DV15:EH15"/>
    <mergeCell ref="A14:F14"/>
    <mergeCell ref="G14:Y14"/>
    <mergeCell ref="Z14:AM14"/>
    <mergeCell ref="AN14:BA14"/>
    <mergeCell ref="BB14:BO14"/>
    <mergeCell ref="BP14:CC14"/>
    <mergeCell ref="CD14:CQ14"/>
    <mergeCell ref="CR14:DH14"/>
    <mergeCell ref="DI14:DU14"/>
    <mergeCell ref="DV16:EH16"/>
    <mergeCell ref="A16:F16"/>
    <mergeCell ref="DV18:EH18"/>
    <mergeCell ref="BP17:CC17"/>
    <mergeCell ref="CD17:CQ17"/>
    <mergeCell ref="CR17:DH17"/>
    <mergeCell ref="DI17:DU17"/>
    <mergeCell ref="DV17:EH17"/>
    <mergeCell ref="A18:BO18"/>
    <mergeCell ref="BP18:CC18"/>
    <mergeCell ref="CD18:CQ18"/>
    <mergeCell ref="CR18:DH18"/>
    <mergeCell ref="DI18:DU18"/>
    <mergeCell ref="G16:Y16"/>
    <mergeCell ref="Z16:AM16"/>
    <mergeCell ref="AN16:BA16"/>
    <mergeCell ref="BB16:BO16"/>
    <mergeCell ref="BP16:CC16"/>
    <mergeCell ref="CD16:CQ16"/>
    <mergeCell ref="A17:F17"/>
    <mergeCell ref="G17:Y17"/>
    <mergeCell ref="Z17:AM17"/>
    <mergeCell ref="AN17:BA17"/>
    <mergeCell ref="BB17:BO17"/>
    <mergeCell ref="DV10:EH10"/>
    <mergeCell ref="A10:F10"/>
    <mergeCell ref="G10:Y10"/>
    <mergeCell ref="Z10:AM10"/>
    <mergeCell ref="AN10:BA10"/>
    <mergeCell ref="BB10:BO10"/>
    <mergeCell ref="BP10:CC10"/>
    <mergeCell ref="CD10:CQ10"/>
    <mergeCell ref="CR10:DH10"/>
    <mergeCell ref="DI10:DU10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H24"/>
  <sheetViews>
    <sheetView topLeftCell="A8" workbookViewId="0">
      <selection activeCell="EJ27" sqref="EJ27"/>
    </sheetView>
  </sheetViews>
  <sheetFormatPr defaultColWidth="0.85546875" defaultRowHeight="25.5" customHeight="1" x14ac:dyDescent="0.25"/>
  <cols>
    <col min="1" max="70" width="0.85546875" style="10"/>
    <col min="71" max="71" width="4" style="10" bestFit="1" customWidth="1"/>
    <col min="72" max="86" width="0.85546875" style="10"/>
    <col min="87" max="87" width="16.28515625" style="10" customWidth="1"/>
    <col min="88" max="127" width="0.85546875" style="10"/>
    <col min="128" max="128" width="7.85546875" style="10" customWidth="1"/>
    <col min="129" max="326" width="0.85546875" style="10"/>
    <col min="327" max="327" width="4" style="10" bestFit="1" customWidth="1"/>
    <col min="328" max="342" width="0.85546875" style="10"/>
    <col min="343" max="343" width="2.85546875" style="10" customWidth="1"/>
    <col min="344" max="383" width="0.85546875" style="10"/>
    <col min="384" max="384" width="5.5703125" style="10" customWidth="1"/>
    <col min="385" max="582" width="0.85546875" style="10"/>
    <col min="583" max="583" width="4" style="10" bestFit="1" customWidth="1"/>
    <col min="584" max="598" width="0.85546875" style="10"/>
    <col min="599" max="599" width="2.85546875" style="10" customWidth="1"/>
    <col min="600" max="639" width="0.85546875" style="10"/>
    <col min="640" max="640" width="5.5703125" style="10" customWidth="1"/>
    <col min="641" max="838" width="0.85546875" style="10"/>
    <col min="839" max="839" width="4" style="10" bestFit="1" customWidth="1"/>
    <col min="840" max="854" width="0.85546875" style="10"/>
    <col min="855" max="855" width="2.85546875" style="10" customWidth="1"/>
    <col min="856" max="895" width="0.85546875" style="10"/>
    <col min="896" max="896" width="5.5703125" style="10" customWidth="1"/>
    <col min="897" max="1094" width="0.85546875" style="10"/>
    <col min="1095" max="1095" width="4" style="10" bestFit="1" customWidth="1"/>
    <col min="1096" max="1110" width="0.85546875" style="10"/>
    <col min="1111" max="1111" width="2.85546875" style="10" customWidth="1"/>
    <col min="1112" max="1151" width="0.85546875" style="10"/>
    <col min="1152" max="1152" width="5.5703125" style="10" customWidth="1"/>
    <col min="1153" max="1350" width="0.85546875" style="10"/>
    <col min="1351" max="1351" width="4" style="10" bestFit="1" customWidth="1"/>
    <col min="1352" max="1366" width="0.85546875" style="10"/>
    <col min="1367" max="1367" width="2.85546875" style="10" customWidth="1"/>
    <col min="1368" max="1407" width="0.85546875" style="10"/>
    <col min="1408" max="1408" width="5.5703125" style="10" customWidth="1"/>
    <col min="1409" max="1606" width="0.85546875" style="10"/>
    <col min="1607" max="1607" width="4" style="10" bestFit="1" customWidth="1"/>
    <col min="1608" max="1622" width="0.85546875" style="10"/>
    <col min="1623" max="1623" width="2.85546875" style="10" customWidth="1"/>
    <col min="1624" max="1663" width="0.85546875" style="10"/>
    <col min="1664" max="1664" width="5.5703125" style="10" customWidth="1"/>
    <col min="1665" max="1862" width="0.85546875" style="10"/>
    <col min="1863" max="1863" width="4" style="10" bestFit="1" customWidth="1"/>
    <col min="1864" max="1878" width="0.85546875" style="10"/>
    <col min="1879" max="1879" width="2.85546875" style="10" customWidth="1"/>
    <col min="1880" max="1919" width="0.85546875" style="10"/>
    <col min="1920" max="1920" width="5.5703125" style="10" customWidth="1"/>
    <col min="1921" max="2118" width="0.85546875" style="10"/>
    <col min="2119" max="2119" width="4" style="10" bestFit="1" customWidth="1"/>
    <col min="2120" max="2134" width="0.85546875" style="10"/>
    <col min="2135" max="2135" width="2.85546875" style="10" customWidth="1"/>
    <col min="2136" max="2175" width="0.85546875" style="10"/>
    <col min="2176" max="2176" width="5.5703125" style="10" customWidth="1"/>
    <col min="2177" max="2374" width="0.85546875" style="10"/>
    <col min="2375" max="2375" width="4" style="10" bestFit="1" customWidth="1"/>
    <col min="2376" max="2390" width="0.85546875" style="10"/>
    <col min="2391" max="2391" width="2.85546875" style="10" customWidth="1"/>
    <col min="2392" max="2431" width="0.85546875" style="10"/>
    <col min="2432" max="2432" width="5.5703125" style="10" customWidth="1"/>
    <col min="2433" max="2630" width="0.85546875" style="10"/>
    <col min="2631" max="2631" width="4" style="10" bestFit="1" customWidth="1"/>
    <col min="2632" max="2646" width="0.85546875" style="10"/>
    <col min="2647" max="2647" width="2.85546875" style="10" customWidth="1"/>
    <col min="2648" max="2687" width="0.85546875" style="10"/>
    <col min="2688" max="2688" width="5.5703125" style="10" customWidth="1"/>
    <col min="2689" max="2886" width="0.85546875" style="10"/>
    <col min="2887" max="2887" width="4" style="10" bestFit="1" customWidth="1"/>
    <col min="2888" max="2902" width="0.85546875" style="10"/>
    <col min="2903" max="2903" width="2.85546875" style="10" customWidth="1"/>
    <col min="2904" max="2943" width="0.85546875" style="10"/>
    <col min="2944" max="2944" width="5.5703125" style="10" customWidth="1"/>
    <col min="2945" max="3142" width="0.85546875" style="10"/>
    <col min="3143" max="3143" width="4" style="10" bestFit="1" customWidth="1"/>
    <col min="3144" max="3158" width="0.85546875" style="10"/>
    <col min="3159" max="3159" width="2.85546875" style="10" customWidth="1"/>
    <col min="3160" max="3199" width="0.85546875" style="10"/>
    <col min="3200" max="3200" width="5.5703125" style="10" customWidth="1"/>
    <col min="3201" max="3398" width="0.85546875" style="10"/>
    <col min="3399" max="3399" width="4" style="10" bestFit="1" customWidth="1"/>
    <col min="3400" max="3414" width="0.85546875" style="10"/>
    <col min="3415" max="3415" width="2.85546875" style="10" customWidth="1"/>
    <col min="3416" max="3455" width="0.85546875" style="10"/>
    <col min="3456" max="3456" width="5.5703125" style="10" customWidth="1"/>
    <col min="3457" max="3654" width="0.85546875" style="10"/>
    <col min="3655" max="3655" width="4" style="10" bestFit="1" customWidth="1"/>
    <col min="3656" max="3670" width="0.85546875" style="10"/>
    <col min="3671" max="3671" width="2.85546875" style="10" customWidth="1"/>
    <col min="3672" max="3711" width="0.85546875" style="10"/>
    <col min="3712" max="3712" width="5.5703125" style="10" customWidth="1"/>
    <col min="3713" max="3910" width="0.85546875" style="10"/>
    <col min="3911" max="3911" width="4" style="10" bestFit="1" customWidth="1"/>
    <col min="3912" max="3926" width="0.85546875" style="10"/>
    <col min="3927" max="3927" width="2.85546875" style="10" customWidth="1"/>
    <col min="3928" max="3967" width="0.85546875" style="10"/>
    <col min="3968" max="3968" width="5.5703125" style="10" customWidth="1"/>
    <col min="3969" max="4166" width="0.85546875" style="10"/>
    <col min="4167" max="4167" width="4" style="10" bestFit="1" customWidth="1"/>
    <col min="4168" max="4182" width="0.85546875" style="10"/>
    <col min="4183" max="4183" width="2.85546875" style="10" customWidth="1"/>
    <col min="4184" max="4223" width="0.85546875" style="10"/>
    <col min="4224" max="4224" width="5.5703125" style="10" customWidth="1"/>
    <col min="4225" max="4422" width="0.85546875" style="10"/>
    <col min="4423" max="4423" width="4" style="10" bestFit="1" customWidth="1"/>
    <col min="4424" max="4438" width="0.85546875" style="10"/>
    <col min="4439" max="4439" width="2.85546875" style="10" customWidth="1"/>
    <col min="4440" max="4479" width="0.85546875" style="10"/>
    <col min="4480" max="4480" width="5.5703125" style="10" customWidth="1"/>
    <col min="4481" max="4678" width="0.85546875" style="10"/>
    <col min="4679" max="4679" width="4" style="10" bestFit="1" customWidth="1"/>
    <col min="4680" max="4694" width="0.85546875" style="10"/>
    <col min="4695" max="4695" width="2.85546875" style="10" customWidth="1"/>
    <col min="4696" max="4735" width="0.85546875" style="10"/>
    <col min="4736" max="4736" width="5.5703125" style="10" customWidth="1"/>
    <col min="4737" max="4934" width="0.85546875" style="10"/>
    <col min="4935" max="4935" width="4" style="10" bestFit="1" customWidth="1"/>
    <col min="4936" max="4950" width="0.85546875" style="10"/>
    <col min="4951" max="4951" width="2.85546875" style="10" customWidth="1"/>
    <col min="4952" max="4991" width="0.85546875" style="10"/>
    <col min="4992" max="4992" width="5.5703125" style="10" customWidth="1"/>
    <col min="4993" max="5190" width="0.85546875" style="10"/>
    <col min="5191" max="5191" width="4" style="10" bestFit="1" customWidth="1"/>
    <col min="5192" max="5206" width="0.85546875" style="10"/>
    <col min="5207" max="5207" width="2.85546875" style="10" customWidth="1"/>
    <col min="5208" max="5247" width="0.85546875" style="10"/>
    <col min="5248" max="5248" width="5.5703125" style="10" customWidth="1"/>
    <col min="5249" max="5446" width="0.85546875" style="10"/>
    <col min="5447" max="5447" width="4" style="10" bestFit="1" customWidth="1"/>
    <col min="5448" max="5462" width="0.85546875" style="10"/>
    <col min="5463" max="5463" width="2.85546875" style="10" customWidth="1"/>
    <col min="5464" max="5503" width="0.85546875" style="10"/>
    <col min="5504" max="5504" width="5.5703125" style="10" customWidth="1"/>
    <col min="5505" max="5702" width="0.85546875" style="10"/>
    <col min="5703" max="5703" width="4" style="10" bestFit="1" customWidth="1"/>
    <col min="5704" max="5718" width="0.85546875" style="10"/>
    <col min="5719" max="5719" width="2.85546875" style="10" customWidth="1"/>
    <col min="5720" max="5759" width="0.85546875" style="10"/>
    <col min="5760" max="5760" width="5.5703125" style="10" customWidth="1"/>
    <col min="5761" max="5958" width="0.85546875" style="10"/>
    <col min="5959" max="5959" width="4" style="10" bestFit="1" customWidth="1"/>
    <col min="5960" max="5974" width="0.85546875" style="10"/>
    <col min="5975" max="5975" width="2.85546875" style="10" customWidth="1"/>
    <col min="5976" max="6015" width="0.85546875" style="10"/>
    <col min="6016" max="6016" width="5.5703125" style="10" customWidth="1"/>
    <col min="6017" max="6214" width="0.85546875" style="10"/>
    <col min="6215" max="6215" width="4" style="10" bestFit="1" customWidth="1"/>
    <col min="6216" max="6230" width="0.85546875" style="10"/>
    <col min="6231" max="6231" width="2.85546875" style="10" customWidth="1"/>
    <col min="6232" max="6271" width="0.85546875" style="10"/>
    <col min="6272" max="6272" width="5.5703125" style="10" customWidth="1"/>
    <col min="6273" max="6470" width="0.85546875" style="10"/>
    <col min="6471" max="6471" width="4" style="10" bestFit="1" customWidth="1"/>
    <col min="6472" max="6486" width="0.85546875" style="10"/>
    <col min="6487" max="6487" width="2.85546875" style="10" customWidth="1"/>
    <col min="6488" max="6527" width="0.85546875" style="10"/>
    <col min="6528" max="6528" width="5.5703125" style="10" customWidth="1"/>
    <col min="6529" max="6726" width="0.85546875" style="10"/>
    <col min="6727" max="6727" width="4" style="10" bestFit="1" customWidth="1"/>
    <col min="6728" max="6742" width="0.85546875" style="10"/>
    <col min="6743" max="6743" width="2.85546875" style="10" customWidth="1"/>
    <col min="6744" max="6783" width="0.85546875" style="10"/>
    <col min="6784" max="6784" width="5.5703125" style="10" customWidth="1"/>
    <col min="6785" max="6982" width="0.85546875" style="10"/>
    <col min="6983" max="6983" width="4" style="10" bestFit="1" customWidth="1"/>
    <col min="6984" max="6998" width="0.85546875" style="10"/>
    <col min="6999" max="6999" width="2.85546875" style="10" customWidth="1"/>
    <col min="7000" max="7039" width="0.85546875" style="10"/>
    <col min="7040" max="7040" width="5.5703125" style="10" customWidth="1"/>
    <col min="7041" max="7238" width="0.85546875" style="10"/>
    <col min="7239" max="7239" width="4" style="10" bestFit="1" customWidth="1"/>
    <col min="7240" max="7254" width="0.85546875" style="10"/>
    <col min="7255" max="7255" width="2.85546875" style="10" customWidth="1"/>
    <col min="7256" max="7295" width="0.85546875" style="10"/>
    <col min="7296" max="7296" width="5.5703125" style="10" customWidth="1"/>
    <col min="7297" max="7494" width="0.85546875" style="10"/>
    <col min="7495" max="7495" width="4" style="10" bestFit="1" customWidth="1"/>
    <col min="7496" max="7510" width="0.85546875" style="10"/>
    <col min="7511" max="7511" width="2.85546875" style="10" customWidth="1"/>
    <col min="7512" max="7551" width="0.85546875" style="10"/>
    <col min="7552" max="7552" width="5.5703125" style="10" customWidth="1"/>
    <col min="7553" max="7750" width="0.85546875" style="10"/>
    <col min="7751" max="7751" width="4" style="10" bestFit="1" customWidth="1"/>
    <col min="7752" max="7766" width="0.85546875" style="10"/>
    <col min="7767" max="7767" width="2.85546875" style="10" customWidth="1"/>
    <col min="7768" max="7807" width="0.85546875" style="10"/>
    <col min="7808" max="7808" width="5.5703125" style="10" customWidth="1"/>
    <col min="7809" max="8006" width="0.85546875" style="10"/>
    <col min="8007" max="8007" width="4" style="10" bestFit="1" customWidth="1"/>
    <col min="8008" max="8022" width="0.85546875" style="10"/>
    <col min="8023" max="8023" width="2.85546875" style="10" customWidth="1"/>
    <col min="8024" max="8063" width="0.85546875" style="10"/>
    <col min="8064" max="8064" width="5.5703125" style="10" customWidth="1"/>
    <col min="8065" max="8262" width="0.85546875" style="10"/>
    <col min="8263" max="8263" width="4" style="10" bestFit="1" customWidth="1"/>
    <col min="8264" max="8278" width="0.85546875" style="10"/>
    <col min="8279" max="8279" width="2.85546875" style="10" customWidth="1"/>
    <col min="8280" max="8319" width="0.85546875" style="10"/>
    <col min="8320" max="8320" width="5.5703125" style="10" customWidth="1"/>
    <col min="8321" max="8518" width="0.85546875" style="10"/>
    <col min="8519" max="8519" width="4" style="10" bestFit="1" customWidth="1"/>
    <col min="8520" max="8534" width="0.85546875" style="10"/>
    <col min="8535" max="8535" width="2.85546875" style="10" customWidth="1"/>
    <col min="8536" max="8575" width="0.85546875" style="10"/>
    <col min="8576" max="8576" width="5.5703125" style="10" customWidth="1"/>
    <col min="8577" max="8774" width="0.85546875" style="10"/>
    <col min="8775" max="8775" width="4" style="10" bestFit="1" customWidth="1"/>
    <col min="8776" max="8790" width="0.85546875" style="10"/>
    <col min="8791" max="8791" width="2.85546875" style="10" customWidth="1"/>
    <col min="8792" max="8831" width="0.85546875" style="10"/>
    <col min="8832" max="8832" width="5.5703125" style="10" customWidth="1"/>
    <col min="8833" max="9030" width="0.85546875" style="10"/>
    <col min="9031" max="9031" width="4" style="10" bestFit="1" customWidth="1"/>
    <col min="9032" max="9046" width="0.85546875" style="10"/>
    <col min="9047" max="9047" width="2.85546875" style="10" customWidth="1"/>
    <col min="9048" max="9087" width="0.85546875" style="10"/>
    <col min="9088" max="9088" width="5.5703125" style="10" customWidth="1"/>
    <col min="9089" max="9286" width="0.85546875" style="10"/>
    <col min="9287" max="9287" width="4" style="10" bestFit="1" customWidth="1"/>
    <col min="9288" max="9302" width="0.85546875" style="10"/>
    <col min="9303" max="9303" width="2.85546875" style="10" customWidth="1"/>
    <col min="9304" max="9343" width="0.85546875" style="10"/>
    <col min="9344" max="9344" width="5.5703125" style="10" customWidth="1"/>
    <col min="9345" max="9542" width="0.85546875" style="10"/>
    <col min="9543" max="9543" width="4" style="10" bestFit="1" customWidth="1"/>
    <col min="9544" max="9558" width="0.85546875" style="10"/>
    <col min="9559" max="9559" width="2.85546875" style="10" customWidth="1"/>
    <col min="9560" max="9599" width="0.85546875" style="10"/>
    <col min="9600" max="9600" width="5.5703125" style="10" customWidth="1"/>
    <col min="9601" max="9798" width="0.85546875" style="10"/>
    <col min="9799" max="9799" width="4" style="10" bestFit="1" customWidth="1"/>
    <col min="9800" max="9814" width="0.85546875" style="10"/>
    <col min="9815" max="9815" width="2.85546875" style="10" customWidth="1"/>
    <col min="9816" max="9855" width="0.85546875" style="10"/>
    <col min="9856" max="9856" width="5.5703125" style="10" customWidth="1"/>
    <col min="9857" max="10054" width="0.85546875" style="10"/>
    <col min="10055" max="10055" width="4" style="10" bestFit="1" customWidth="1"/>
    <col min="10056" max="10070" width="0.85546875" style="10"/>
    <col min="10071" max="10071" width="2.85546875" style="10" customWidth="1"/>
    <col min="10072" max="10111" width="0.85546875" style="10"/>
    <col min="10112" max="10112" width="5.5703125" style="10" customWidth="1"/>
    <col min="10113" max="10310" width="0.85546875" style="10"/>
    <col min="10311" max="10311" width="4" style="10" bestFit="1" customWidth="1"/>
    <col min="10312" max="10326" width="0.85546875" style="10"/>
    <col min="10327" max="10327" width="2.85546875" style="10" customWidth="1"/>
    <col min="10328" max="10367" width="0.85546875" style="10"/>
    <col min="10368" max="10368" width="5.5703125" style="10" customWidth="1"/>
    <col min="10369" max="10566" width="0.85546875" style="10"/>
    <col min="10567" max="10567" width="4" style="10" bestFit="1" customWidth="1"/>
    <col min="10568" max="10582" width="0.85546875" style="10"/>
    <col min="10583" max="10583" width="2.85546875" style="10" customWidth="1"/>
    <col min="10584" max="10623" width="0.85546875" style="10"/>
    <col min="10624" max="10624" width="5.5703125" style="10" customWidth="1"/>
    <col min="10625" max="10822" width="0.85546875" style="10"/>
    <col min="10823" max="10823" width="4" style="10" bestFit="1" customWidth="1"/>
    <col min="10824" max="10838" width="0.85546875" style="10"/>
    <col min="10839" max="10839" width="2.85546875" style="10" customWidth="1"/>
    <col min="10840" max="10879" width="0.85546875" style="10"/>
    <col min="10880" max="10880" width="5.5703125" style="10" customWidth="1"/>
    <col min="10881" max="11078" width="0.85546875" style="10"/>
    <col min="11079" max="11079" width="4" style="10" bestFit="1" customWidth="1"/>
    <col min="11080" max="11094" width="0.85546875" style="10"/>
    <col min="11095" max="11095" width="2.85546875" style="10" customWidth="1"/>
    <col min="11096" max="11135" width="0.85546875" style="10"/>
    <col min="11136" max="11136" width="5.5703125" style="10" customWidth="1"/>
    <col min="11137" max="11334" width="0.85546875" style="10"/>
    <col min="11335" max="11335" width="4" style="10" bestFit="1" customWidth="1"/>
    <col min="11336" max="11350" width="0.85546875" style="10"/>
    <col min="11351" max="11351" width="2.85546875" style="10" customWidth="1"/>
    <col min="11352" max="11391" width="0.85546875" style="10"/>
    <col min="11392" max="11392" width="5.5703125" style="10" customWidth="1"/>
    <col min="11393" max="11590" width="0.85546875" style="10"/>
    <col min="11591" max="11591" width="4" style="10" bestFit="1" customWidth="1"/>
    <col min="11592" max="11606" width="0.85546875" style="10"/>
    <col min="11607" max="11607" width="2.85546875" style="10" customWidth="1"/>
    <col min="11608" max="11647" width="0.85546875" style="10"/>
    <col min="11648" max="11648" width="5.5703125" style="10" customWidth="1"/>
    <col min="11649" max="11846" width="0.85546875" style="10"/>
    <col min="11847" max="11847" width="4" style="10" bestFit="1" customWidth="1"/>
    <col min="11848" max="11862" width="0.85546875" style="10"/>
    <col min="11863" max="11863" width="2.85546875" style="10" customWidth="1"/>
    <col min="11864" max="11903" width="0.85546875" style="10"/>
    <col min="11904" max="11904" width="5.5703125" style="10" customWidth="1"/>
    <col min="11905" max="12102" width="0.85546875" style="10"/>
    <col min="12103" max="12103" width="4" style="10" bestFit="1" customWidth="1"/>
    <col min="12104" max="12118" width="0.85546875" style="10"/>
    <col min="12119" max="12119" width="2.85546875" style="10" customWidth="1"/>
    <col min="12120" max="12159" width="0.85546875" style="10"/>
    <col min="12160" max="12160" width="5.5703125" style="10" customWidth="1"/>
    <col min="12161" max="12358" width="0.85546875" style="10"/>
    <col min="12359" max="12359" width="4" style="10" bestFit="1" customWidth="1"/>
    <col min="12360" max="12374" width="0.85546875" style="10"/>
    <col min="12375" max="12375" width="2.85546875" style="10" customWidth="1"/>
    <col min="12376" max="12415" width="0.85546875" style="10"/>
    <col min="12416" max="12416" width="5.5703125" style="10" customWidth="1"/>
    <col min="12417" max="12614" width="0.85546875" style="10"/>
    <col min="12615" max="12615" width="4" style="10" bestFit="1" customWidth="1"/>
    <col min="12616" max="12630" width="0.85546875" style="10"/>
    <col min="12631" max="12631" width="2.85546875" style="10" customWidth="1"/>
    <col min="12632" max="12671" width="0.85546875" style="10"/>
    <col min="12672" max="12672" width="5.5703125" style="10" customWidth="1"/>
    <col min="12673" max="12870" width="0.85546875" style="10"/>
    <col min="12871" max="12871" width="4" style="10" bestFit="1" customWidth="1"/>
    <col min="12872" max="12886" width="0.85546875" style="10"/>
    <col min="12887" max="12887" width="2.85546875" style="10" customWidth="1"/>
    <col min="12888" max="12927" width="0.85546875" style="10"/>
    <col min="12928" max="12928" width="5.5703125" style="10" customWidth="1"/>
    <col min="12929" max="13126" width="0.85546875" style="10"/>
    <col min="13127" max="13127" width="4" style="10" bestFit="1" customWidth="1"/>
    <col min="13128" max="13142" width="0.85546875" style="10"/>
    <col min="13143" max="13143" width="2.85546875" style="10" customWidth="1"/>
    <col min="13144" max="13183" width="0.85546875" style="10"/>
    <col min="13184" max="13184" width="5.5703125" style="10" customWidth="1"/>
    <col min="13185" max="13382" width="0.85546875" style="10"/>
    <col min="13383" max="13383" width="4" style="10" bestFit="1" customWidth="1"/>
    <col min="13384" max="13398" width="0.85546875" style="10"/>
    <col min="13399" max="13399" width="2.85546875" style="10" customWidth="1"/>
    <col min="13400" max="13439" width="0.85546875" style="10"/>
    <col min="13440" max="13440" width="5.5703125" style="10" customWidth="1"/>
    <col min="13441" max="13638" width="0.85546875" style="10"/>
    <col min="13639" max="13639" width="4" style="10" bestFit="1" customWidth="1"/>
    <col min="13640" max="13654" width="0.85546875" style="10"/>
    <col min="13655" max="13655" width="2.85546875" style="10" customWidth="1"/>
    <col min="13656" max="13695" width="0.85546875" style="10"/>
    <col min="13696" max="13696" width="5.5703125" style="10" customWidth="1"/>
    <col min="13697" max="13894" width="0.85546875" style="10"/>
    <col min="13895" max="13895" width="4" style="10" bestFit="1" customWidth="1"/>
    <col min="13896" max="13910" width="0.85546875" style="10"/>
    <col min="13911" max="13911" width="2.85546875" style="10" customWidth="1"/>
    <col min="13912" max="13951" width="0.85546875" style="10"/>
    <col min="13952" max="13952" width="5.5703125" style="10" customWidth="1"/>
    <col min="13953" max="14150" width="0.85546875" style="10"/>
    <col min="14151" max="14151" width="4" style="10" bestFit="1" customWidth="1"/>
    <col min="14152" max="14166" width="0.85546875" style="10"/>
    <col min="14167" max="14167" width="2.85546875" style="10" customWidth="1"/>
    <col min="14168" max="14207" width="0.85546875" style="10"/>
    <col min="14208" max="14208" width="5.5703125" style="10" customWidth="1"/>
    <col min="14209" max="14406" width="0.85546875" style="10"/>
    <col min="14407" max="14407" width="4" style="10" bestFit="1" customWidth="1"/>
    <col min="14408" max="14422" width="0.85546875" style="10"/>
    <col min="14423" max="14423" width="2.85546875" style="10" customWidth="1"/>
    <col min="14424" max="14463" width="0.85546875" style="10"/>
    <col min="14464" max="14464" width="5.5703125" style="10" customWidth="1"/>
    <col min="14465" max="14662" width="0.85546875" style="10"/>
    <col min="14663" max="14663" width="4" style="10" bestFit="1" customWidth="1"/>
    <col min="14664" max="14678" width="0.85546875" style="10"/>
    <col min="14679" max="14679" width="2.85546875" style="10" customWidth="1"/>
    <col min="14680" max="14719" width="0.85546875" style="10"/>
    <col min="14720" max="14720" width="5.5703125" style="10" customWidth="1"/>
    <col min="14721" max="14918" width="0.85546875" style="10"/>
    <col min="14919" max="14919" width="4" style="10" bestFit="1" customWidth="1"/>
    <col min="14920" max="14934" width="0.85546875" style="10"/>
    <col min="14935" max="14935" width="2.85546875" style="10" customWidth="1"/>
    <col min="14936" max="14975" width="0.85546875" style="10"/>
    <col min="14976" max="14976" width="5.5703125" style="10" customWidth="1"/>
    <col min="14977" max="15174" width="0.85546875" style="10"/>
    <col min="15175" max="15175" width="4" style="10" bestFit="1" customWidth="1"/>
    <col min="15176" max="15190" width="0.85546875" style="10"/>
    <col min="15191" max="15191" width="2.85546875" style="10" customWidth="1"/>
    <col min="15192" max="15231" width="0.85546875" style="10"/>
    <col min="15232" max="15232" width="5.5703125" style="10" customWidth="1"/>
    <col min="15233" max="15430" width="0.85546875" style="10"/>
    <col min="15431" max="15431" width="4" style="10" bestFit="1" customWidth="1"/>
    <col min="15432" max="15446" width="0.85546875" style="10"/>
    <col min="15447" max="15447" width="2.85546875" style="10" customWidth="1"/>
    <col min="15448" max="15487" width="0.85546875" style="10"/>
    <col min="15488" max="15488" width="5.5703125" style="10" customWidth="1"/>
    <col min="15489" max="15686" width="0.85546875" style="10"/>
    <col min="15687" max="15687" width="4" style="10" bestFit="1" customWidth="1"/>
    <col min="15688" max="15702" width="0.85546875" style="10"/>
    <col min="15703" max="15703" width="2.85546875" style="10" customWidth="1"/>
    <col min="15704" max="15743" width="0.85546875" style="10"/>
    <col min="15744" max="15744" width="5.5703125" style="10" customWidth="1"/>
    <col min="15745" max="15942" width="0.85546875" style="10"/>
    <col min="15943" max="15943" width="4" style="10" bestFit="1" customWidth="1"/>
    <col min="15944" max="15958" width="0.85546875" style="10"/>
    <col min="15959" max="15959" width="2.85546875" style="10" customWidth="1"/>
    <col min="15960" max="15999" width="0.85546875" style="10"/>
    <col min="16000" max="16000" width="5.5703125" style="10" customWidth="1"/>
    <col min="16001" max="16198" width="0.85546875" style="10"/>
    <col min="16199" max="16199" width="4" style="10" bestFit="1" customWidth="1"/>
    <col min="16200" max="16214" width="0.85546875" style="10"/>
    <col min="16215" max="16215" width="2.85546875" style="10" customWidth="1"/>
    <col min="16216" max="16255" width="0.85546875" style="10"/>
    <col min="16256" max="16256" width="5.5703125" style="10" customWidth="1"/>
    <col min="16257" max="16384" width="0.85546875" style="10"/>
  </cols>
  <sheetData>
    <row r="1" spans="1:138" s="7" customFormat="1" ht="25.5" customHeight="1" x14ac:dyDescent="0.25">
      <c r="A1" s="7" t="s">
        <v>179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</row>
    <row r="2" spans="1:138" s="7" customFormat="1" ht="25.5" customHeight="1" x14ac:dyDescent="0.25"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</row>
    <row r="3" spans="1:138" s="11" customFormat="1" ht="36" customHeight="1" x14ac:dyDescent="0.2">
      <c r="A3" s="341" t="s">
        <v>10</v>
      </c>
      <c r="B3" s="342"/>
      <c r="C3" s="342"/>
      <c r="D3" s="342"/>
      <c r="E3" s="342"/>
      <c r="F3" s="343"/>
      <c r="G3" s="492" t="s">
        <v>71</v>
      </c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3"/>
      <c r="X3" s="491" t="s">
        <v>30</v>
      </c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201"/>
      <c r="AL3" s="492" t="s">
        <v>121</v>
      </c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201"/>
      <c r="AY3" s="491" t="s">
        <v>180</v>
      </c>
      <c r="AZ3" s="492"/>
      <c r="BA3" s="492"/>
      <c r="BB3" s="492"/>
      <c r="BC3" s="492"/>
      <c r="BD3" s="492"/>
      <c r="BE3" s="492"/>
      <c r="BF3" s="492"/>
      <c r="BG3" s="492"/>
      <c r="BH3" s="492"/>
      <c r="BI3" s="492"/>
      <c r="BJ3" s="492"/>
      <c r="BK3" s="493"/>
      <c r="BL3" s="491" t="s">
        <v>181</v>
      </c>
      <c r="BM3" s="492"/>
      <c r="BN3" s="492"/>
      <c r="BO3" s="492"/>
      <c r="BP3" s="492"/>
      <c r="BQ3" s="492"/>
      <c r="BR3" s="492"/>
      <c r="BS3" s="492"/>
      <c r="BT3" s="492"/>
      <c r="BU3" s="492"/>
      <c r="BV3" s="492"/>
      <c r="BW3" s="493"/>
      <c r="BX3" s="491" t="s">
        <v>182</v>
      </c>
      <c r="BY3" s="492"/>
      <c r="BZ3" s="492"/>
      <c r="CA3" s="492"/>
      <c r="CB3" s="492"/>
      <c r="CC3" s="492"/>
      <c r="CD3" s="492"/>
      <c r="CE3" s="492"/>
      <c r="CF3" s="492"/>
      <c r="CG3" s="492"/>
      <c r="CH3" s="492"/>
      <c r="CI3" s="493"/>
      <c r="CJ3" s="497" t="s">
        <v>183</v>
      </c>
      <c r="CK3" s="498"/>
      <c r="CL3" s="498"/>
      <c r="CM3" s="498"/>
      <c r="CN3" s="498"/>
      <c r="CO3" s="498"/>
      <c r="CP3" s="498"/>
      <c r="CQ3" s="498"/>
      <c r="CR3" s="498"/>
      <c r="CS3" s="498"/>
      <c r="CT3" s="498"/>
      <c r="CU3" s="498"/>
      <c r="CV3" s="498"/>
      <c r="CW3" s="499"/>
      <c r="CX3" s="497" t="s">
        <v>45</v>
      </c>
      <c r="CY3" s="498"/>
      <c r="CZ3" s="498"/>
      <c r="DA3" s="498"/>
      <c r="DB3" s="498"/>
      <c r="DC3" s="498"/>
      <c r="DD3" s="498"/>
      <c r="DE3" s="498"/>
      <c r="DF3" s="498"/>
      <c r="DG3" s="498"/>
      <c r="DH3" s="498"/>
      <c r="DI3" s="186"/>
      <c r="DJ3" s="186"/>
      <c r="DK3" s="186"/>
      <c r="DL3" s="186"/>
      <c r="DM3" s="201"/>
      <c r="DN3" s="462" t="s">
        <v>46</v>
      </c>
      <c r="DO3" s="488"/>
      <c r="DP3" s="488"/>
      <c r="DQ3" s="488"/>
      <c r="DR3" s="488"/>
      <c r="DS3" s="488"/>
      <c r="DT3" s="488"/>
      <c r="DU3" s="488"/>
      <c r="DV3" s="488"/>
      <c r="DW3" s="488"/>
      <c r="DX3" s="488"/>
      <c r="DY3" s="488"/>
      <c r="DZ3" s="488"/>
      <c r="EA3" s="488"/>
      <c r="EB3" s="488"/>
      <c r="EC3" s="488"/>
      <c r="ED3" s="488"/>
      <c r="EE3" s="488"/>
      <c r="EF3" s="488"/>
      <c r="EG3" s="488"/>
      <c r="EH3" s="503"/>
    </row>
    <row r="4" spans="1:138" s="11" customFormat="1" ht="25.5" customHeight="1" x14ac:dyDescent="0.2">
      <c r="A4" s="347"/>
      <c r="B4" s="348"/>
      <c r="C4" s="348"/>
      <c r="D4" s="348"/>
      <c r="E4" s="348"/>
      <c r="F4" s="349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6"/>
      <c r="X4" s="20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4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4"/>
      <c r="AY4" s="494"/>
      <c r="AZ4" s="495"/>
      <c r="BA4" s="495"/>
      <c r="BB4" s="495"/>
      <c r="BC4" s="495"/>
      <c r="BD4" s="495"/>
      <c r="BE4" s="495"/>
      <c r="BF4" s="495"/>
      <c r="BG4" s="495"/>
      <c r="BH4" s="495"/>
      <c r="BI4" s="495"/>
      <c r="BJ4" s="495"/>
      <c r="BK4" s="496"/>
      <c r="BL4" s="494"/>
      <c r="BM4" s="495"/>
      <c r="BN4" s="495"/>
      <c r="BO4" s="495"/>
      <c r="BP4" s="495"/>
      <c r="BQ4" s="495"/>
      <c r="BR4" s="495"/>
      <c r="BS4" s="495"/>
      <c r="BT4" s="495"/>
      <c r="BU4" s="495"/>
      <c r="BV4" s="495"/>
      <c r="BW4" s="496"/>
      <c r="BX4" s="494"/>
      <c r="BY4" s="495"/>
      <c r="BZ4" s="495"/>
      <c r="CA4" s="495"/>
      <c r="CB4" s="495"/>
      <c r="CC4" s="495"/>
      <c r="CD4" s="495"/>
      <c r="CE4" s="495"/>
      <c r="CF4" s="495"/>
      <c r="CG4" s="495"/>
      <c r="CH4" s="495"/>
      <c r="CI4" s="496"/>
      <c r="CJ4" s="500"/>
      <c r="CK4" s="501"/>
      <c r="CL4" s="501"/>
      <c r="CM4" s="501"/>
      <c r="CN4" s="501"/>
      <c r="CO4" s="501"/>
      <c r="CP4" s="501"/>
      <c r="CQ4" s="501"/>
      <c r="CR4" s="501"/>
      <c r="CS4" s="501"/>
      <c r="CT4" s="501"/>
      <c r="CU4" s="501"/>
      <c r="CV4" s="501"/>
      <c r="CW4" s="502"/>
      <c r="CX4" s="500"/>
      <c r="CY4" s="501"/>
      <c r="CZ4" s="501"/>
      <c r="DA4" s="501"/>
      <c r="DB4" s="501"/>
      <c r="DC4" s="501"/>
      <c r="DD4" s="501"/>
      <c r="DE4" s="501"/>
      <c r="DF4" s="501"/>
      <c r="DG4" s="501"/>
      <c r="DH4" s="501"/>
      <c r="DI4" s="203"/>
      <c r="DJ4" s="203"/>
      <c r="DK4" s="203"/>
      <c r="DL4" s="203"/>
      <c r="DM4" s="204"/>
      <c r="DN4" s="462" t="s">
        <v>50</v>
      </c>
      <c r="DO4" s="488"/>
      <c r="DP4" s="488"/>
      <c r="DQ4" s="488"/>
      <c r="DR4" s="488"/>
      <c r="DS4" s="488"/>
      <c r="DT4" s="488"/>
      <c r="DU4" s="488"/>
      <c r="DV4" s="488"/>
      <c r="DW4" s="488"/>
      <c r="DX4" s="503"/>
      <c r="DY4" s="462" t="s">
        <v>51</v>
      </c>
      <c r="DZ4" s="488"/>
      <c r="EA4" s="488"/>
      <c r="EB4" s="488"/>
      <c r="EC4" s="488"/>
      <c r="ED4" s="488"/>
      <c r="EE4" s="488"/>
      <c r="EF4" s="488"/>
      <c r="EG4" s="488"/>
      <c r="EH4" s="503"/>
    </row>
    <row r="5" spans="1:138" s="9" customFormat="1" ht="25.5" customHeight="1" x14ac:dyDescent="0.25">
      <c r="A5" s="312">
        <v>1</v>
      </c>
      <c r="B5" s="313"/>
      <c r="C5" s="313"/>
      <c r="D5" s="313"/>
      <c r="E5" s="313"/>
      <c r="F5" s="314"/>
      <c r="G5" s="457">
        <v>2</v>
      </c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8"/>
      <c r="X5" s="449">
        <v>3</v>
      </c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449">
        <v>4</v>
      </c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30"/>
      <c r="AY5" s="456">
        <v>5</v>
      </c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8"/>
      <c r="BL5" s="456">
        <v>6</v>
      </c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458"/>
      <c r="BX5" s="456">
        <v>7</v>
      </c>
      <c r="BY5" s="457"/>
      <c r="BZ5" s="457"/>
      <c r="CA5" s="457"/>
      <c r="CB5" s="457"/>
      <c r="CC5" s="457"/>
      <c r="CD5" s="457"/>
      <c r="CE5" s="457"/>
      <c r="CF5" s="457"/>
      <c r="CG5" s="457"/>
      <c r="CH5" s="457"/>
      <c r="CI5" s="458"/>
      <c r="CJ5" s="463">
        <v>8</v>
      </c>
      <c r="CK5" s="464"/>
      <c r="CL5" s="464"/>
      <c r="CM5" s="464"/>
      <c r="CN5" s="464"/>
      <c r="CO5" s="464"/>
      <c r="CP5" s="464"/>
      <c r="CQ5" s="464"/>
      <c r="CR5" s="464"/>
      <c r="CS5" s="464"/>
      <c r="CT5" s="464"/>
      <c r="CU5" s="464"/>
      <c r="CV5" s="464"/>
      <c r="CW5" s="465"/>
      <c r="CX5" s="463">
        <v>9</v>
      </c>
      <c r="CY5" s="464"/>
      <c r="CZ5" s="464"/>
      <c r="DA5" s="464"/>
      <c r="DB5" s="464"/>
      <c r="DC5" s="464"/>
      <c r="DD5" s="464"/>
      <c r="DE5" s="464"/>
      <c r="DF5" s="464"/>
      <c r="DG5" s="464"/>
      <c r="DH5" s="464"/>
      <c r="DI5" s="489"/>
      <c r="DJ5" s="489"/>
      <c r="DK5" s="489"/>
      <c r="DL5" s="489"/>
      <c r="DM5" s="490"/>
      <c r="DN5" s="463">
        <v>10</v>
      </c>
      <c r="DO5" s="464"/>
      <c r="DP5" s="464"/>
      <c r="DQ5" s="464"/>
      <c r="DR5" s="464"/>
      <c r="DS5" s="464"/>
      <c r="DT5" s="464"/>
      <c r="DU5" s="464"/>
      <c r="DV5" s="464"/>
      <c r="DW5" s="464"/>
      <c r="DX5" s="465"/>
      <c r="DY5" s="463">
        <v>11</v>
      </c>
      <c r="DZ5" s="464"/>
      <c r="EA5" s="464"/>
      <c r="EB5" s="464"/>
      <c r="EC5" s="464"/>
      <c r="ED5" s="464"/>
      <c r="EE5" s="464"/>
      <c r="EF5" s="464"/>
      <c r="EG5" s="464"/>
      <c r="EH5" s="465"/>
    </row>
    <row r="6" spans="1:138" s="6" customFormat="1" ht="25.5" customHeight="1" x14ac:dyDescent="0.25">
      <c r="A6" s="280" t="s">
        <v>2</v>
      </c>
      <c r="B6" s="281"/>
      <c r="C6" s="281"/>
      <c r="D6" s="281"/>
      <c r="E6" s="281"/>
      <c r="F6" s="282"/>
      <c r="G6" s="307" t="s">
        <v>184</v>
      </c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8"/>
      <c r="X6" s="450" t="s">
        <v>53</v>
      </c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450" t="s">
        <v>53</v>
      </c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3"/>
      <c r="AY6" s="336" t="s">
        <v>53</v>
      </c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 t="s">
        <v>53</v>
      </c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265" t="s">
        <v>53</v>
      </c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 t="s">
        <v>53</v>
      </c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7"/>
      <c r="CX6" s="462" t="s">
        <v>53</v>
      </c>
      <c r="CY6" s="488"/>
      <c r="CZ6" s="488"/>
      <c r="DA6" s="488"/>
      <c r="DB6" s="488"/>
      <c r="DC6" s="488"/>
      <c r="DD6" s="488"/>
      <c r="DE6" s="488"/>
      <c r="DF6" s="488"/>
      <c r="DG6" s="488"/>
      <c r="DH6" s="488"/>
      <c r="DI6" s="191"/>
      <c r="DJ6" s="191"/>
      <c r="DK6" s="191"/>
      <c r="DL6" s="191"/>
      <c r="DM6" s="193"/>
      <c r="DN6" s="265" t="s">
        <v>53</v>
      </c>
      <c r="DO6" s="266"/>
      <c r="DP6" s="266"/>
      <c r="DQ6" s="266"/>
      <c r="DR6" s="266"/>
      <c r="DS6" s="266"/>
      <c r="DT6" s="266"/>
      <c r="DU6" s="266"/>
      <c r="DV6" s="266"/>
      <c r="DW6" s="266"/>
      <c r="DX6" s="267"/>
      <c r="DY6" s="265" t="s">
        <v>53</v>
      </c>
      <c r="DZ6" s="266"/>
      <c r="EA6" s="266"/>
      <c r="EB6" s="266"/>
      <c r="EC6" s="266"/>
      <c r="ED6" s="266"/>
      <c r="EE6" s="266"/>
      <c r="EF6" s="266"/>
      <c r="EG6" s="266"/>
      <c r="EH6" s="267"/>
    </row>
    <row r="7" spans="1:138" s="6" customFormat="1" ht="25.5" customHeight="1" x14ac:dyDescent="0.25">
      <c r="A7" s="280" t="s">
        <v>13</v>
      </c>
      <c r="B7" s="281"/>
      <c r="C7" s="281"/>
      <c r="D7" s="281"/>
      <c r="E7" s="281"/>
      <c r="F7" s="282"/>
      <c r="G7" s="307" t="s">
        <v>185</v>
      </c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450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450" t="s">
        <v>53</v>
      </c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3"/>
      <c r="AY7" s="336" t="s">
        <v>53</v>
      </c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 t="s">
        <v>53</v>
      </c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8"/>
      <c r="BX7" s="336"/>
      <c r="BY7" s="337"/>
      <c r="BZ7" s="337"/>
      <c r="CA7" s="337"/>
      <c r="CB7" s="337"/>
      <c r="CC7" s="337"/>
      <c r="CD7" s="337"/>
      <c r="CE7" s="337"/>
      <c r="CF7" s="337"/>
      <c r="CG7" s="337"/>
      <c r="CH7" s="337"/>
      <c r="CI7" s="338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483"/>
      <c r="CY7" s="484"/>
      <c r="CZ7" s="484"/>
      <c r="DA7" s="484"/>
      <c r="DB7" s="484"/>
      <c r="DC7" s="484"/>
      <c r="DD7" s="484"/>
      <c r="DE7" s="484"/>
      <c r="DF7" s="484"/>
      <c r="DG7" s="484"/>
      <c r="DH7" s="484"/>
      <c r="DI7" s="485"/>
      <c r="DJ7" s="485"/>
      <c r="DK7" s="485"/>
      <c r="DL7" s="485"/>
      <c r="DM7" s="486"/>
      <c r="DN7" s="265"/>
      <c r="DO7" s="430"/>
      <c r="DP7" s="430"/>
      <c r="DQ7" s="430"/>
      <c r="DR7" s="430"/>
      <c r="DS7" s="430"/>
      <c r="DT7" s="430"/>
      <c r="DU7" s="430"/>
      <c r="DV7" s="430"/>
      <c r="DW7" s="430"/>
      <c r="DX7" s="487"/>
      <c r="DY7" s="265"/>
      <c r="DZ7" s="266"/>
      <c r="EA7" s="266"/>
      <c r="EB7" s="266"/>
      <c r="EC7" s="266"/>
      <c r="ED7" s="266"/>
      <c r="EE7" s="266"/>
      <c r="EF7" s="266"/>
      <c r="EG7" s="266"/>
      <c r="EH7" s="267"/>
    </row>
    <row r="8" spans="1:138" s="6" customFormat="1" ht="25.5" customHeight="1" x14ac:dyDescent="0.25">
      <c r="A8" s="472" t="s">
        <v>186</v>
      </c>
      <c r="B8" s="191"/>
      <c r="C8" s="191"/>
      <c r="D8" s="191"/>
      <c r="E8" s="191"/>
      <c r="F8" s="193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50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450"/>
      <c r="AM8" s="473"/>
      <c r="AN8" s="473"/>
      <c r="AO8" s="473"/>
      <c r="AP8" s="473"/>
      <c r="AQ8" s="473"/>
      <c r="AR8" s="473"/>
      <c r="AS8" s="473"/>
      <c r="AT8" s="473"/>
      <c r="AU8" s="473"/>
      <c r="AV8" s="473"/>
      <c r="AW8" s="473"/>
      <c r="AX8" s="474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462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3"/>
      <c r="BX8" s="468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6"/>
      <c r="CJ8" s="451"/>
      <c r="CK8" s="452"/>
      <c r="CL8" s="452"/>
      <c r="CM8" s="452"/>
      <c r="CN8" s="452"/>
      <c r="CO8" s="452"/>
      <c r="CP8" s="452"/>
      <c r="CQ8" s="452"/>
      <c r="CR8" s="452"/>
      <c r="CS8" s="452"/>
      <c r="CT8" s="452"/>
      <c r="CU8" s="452"/>
      <c r="CV8" s="452"/>
      <c r="CW8" s="453"/>
      <c r="CX8" s="477"/>
      <c r="CY8" s="478"/>
      <c r="CZ8" s="478"/>
      <c r="DA8" s="478"/>
      <c r="DB8" s="478"/>
      <c r="DC8" s="478"/>
      <c r="DD8" s="478"/>
      <c r="DE8" s="478"/>
      <c r="DF8" s="478"/>
      <c r="DG8" s="478"/>
      <c r="DH8" s="478"/>
      <c r="DI8" s="478"/>
      <c r="DJ8" s="478"/>
      <c r="DK8" s="478"/>
      <c r="DL8" s="478"/>
      <c r="DM8" s="479"/>
      <c r="DN8" s="451"/>
      <c r="DO8" s="452"/>
      <c r="DP8" s="452"/>
      <c r="DQ8" s="452"/>
      <c r="DR8" s="452"/>
      <c r="DS8" s="452"/>
      <c r="DT8" s="452"/>
      <c r="DU8" s="452"/>
      <c r="DV8" s="452"/>
      <c r="DW8" s="452"/>
      <c r="DX8" s="453"/>
      <c r="DY8" s="462"/>
      <c r="DZ8" s="191"/>
      <c r="EA8" s="191"/>
      <c r="EB8" s="191"/>
      <c r="EC8" s="191"/>
      <c r="ED8" s="191"/>
      <c r="EE8" s="191"/>
      <c r="EF8" s="191"/>
      <c r="EG8" s="191"/>
      <c r="EH8" s="193"/>
    </row>
    <row r="9" spans="1:138" s="6" customFormat="1" ht="25.5" customHeight="1" x14ac:dyDescent="0.25">
      <c r="A9" s="472" t="s">
        <v>188</v>
      </c>
      <c r="B9" s="191"/>
      <c r="C9" s="191"/>
      <c r="D9" s="191"/>
      <c r="E9" s="191"/>
      <c r="F9" s="193"/>
      <c r="G9" s="421" t="s">
        <v>189</v>
      </c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50">
        <v>344</v>
      </c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450" t="s">
        <v>187</v>
      </c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4"/>
      <c r="AY9" s="265">
        <v>5</v>
      </c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462">
        <v>6000</v>
      </c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3"/>
      <c r="BX9" s="468">
        <f>AY9*BL9</f>
        <v>30000</v>
      </c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6"/>
      <c r="CJ9" s="451">
        <f>BX9</f>
        <v>30000</v>
      </c>
      <c r="CK9" s="452"/>
      <c r="CL9" s="452"/>
      <c r="CM9" s="452"/>
      <c r="CN9" s="452"/>
      <c r="CO9" s="452"/>
      <c r="CP9" s="452"/>
      <c r="CQ9" s="452"/>
      <c r="CR9" s="452"/>
      <c r="CS9" s="452"/>
      <c r="CT9" s="452"/>
      <c r="CU9" s="452"/>
      <c r="CV9" s="452"/>
      <c r="CW9" s="453"/>
      <c r="CX9" s="477"/>
      <c r="CY9" s="478"/>
      <c r="CZ9" s="478"/>
      <c r="DA9" s="478"/>
      <c r="DB9" s="478"/>
      <c r="DC9" s="478"/>
      <c r="DD9" s="478"/>
      <c r="DE9" s="478"/>
      <c r="DF9" s="478"/>
      <c r="DG9" s="478"/>
      <c r="DH9" s="478"/>
      <c r="DI9" s="478"/>
      <c r="DJ9" s="478"/>
      <c r="DK9" s="478"/>
      <c r="DL9" s="478"/>
      <c r="DM9" s="479"/>
      <c r="DN9" s="451"/>
      <c r="DO9" s="452"/>
      <c r="DP9" s="452"/>
      <c r="DQ9" s="452"/>
      <c r="DR9" s="452"/>
      <c r="DS9" s="452"/>
      <c r="DT9" s="452"/>
      <c r="DU9" s="452"/>
      <c r="DV9" s="452"/>
      <c r="DW9" s="452"/>
      <c r="DX9" s="453"/>
      <c r="DY9" s="462"/>
      <c r="DZ9" s="191"/>
      <c r="EA9" s="191"/>
      <c r="EB9" s="191"/>
      <c r="EC9" s="191"/>
      <c r="ED9" s="191"/>
      <c r="EE9" s="191"/>
      <c r="EF9" s="191"/>
      <c r="EG9" s="191"/>
      <c r="EH9" s="193"/>
    </row>
    <row r="10" spans="1:138" s="6" customFormat="1" ht="25.5" customHeight="1" x14ac:dyDescent="0.25">
      <c r="A10" s="472" t="s">
        <v>190</v>
      </c>
      <c r="B10" s="191"/>
      <c r="C10" s="191"/>
      <c r="D10" s="191"/>
      <c r="E10" s="191"/>
      <c r="F10" s="193"/>
      <c r="G10" s="421" t="s">
        <v>191</v>
      </c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50">
        <v>346</v>
      </c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450" t="s">
        <v>187</v>
      </c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3"/>
      <c r="AX10" s="474"/>
      <c r="AY10" s="265">
        <v>500</v>
      </c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462">
        <v>649.20000000000005</v>
      </c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3"/>
      <c r="BX10" s="468">
        <f>AY10*BL10</f>
        <v>324600</v>
      </c>
      <c r="BY10" s="475"/>
      <c r="BZ10" s="475"/>
      <c r="CA10" s="475"/>
      <c r="CB10" s="475"/>
      <c r="CC10" s="475"/>
      <c r="CD10" s="475"/>
      <c r="CE10" s="475"/>
      <c r="CF10" s="475"/>
      <c r="CG10" s="475"/>
      <c r="CH10" s="475"/>
      <c r="CI10" s="476"/>
      <c r="CJ10" s="451">
        <f>BX10</f>
        <v>324600</v>
      </c>
      <c r="CK10" s="452"/>
      <c r="CL10" s="452"/>
      <c r="CM10" s="452"/>
      <c r="CN10" s="452"/>
      <c r="CO10" s="452"/>
      <c r="CP10" s="452"/>
      <c r="CQ10" s="452"/>
      <c r="CR10" s="452"/>
      <c r="CS10" s="452"/>
      <c r="CT10" s="452"/>
      <c r="CU10" s="452"/>
      <c r="CV10" s="452"/>
      <c r="CW10" s="453"/>
      <c r="CX10" s="477"/>
      <c r="CY10" s="478"/>
      <c r="CZ10" s="478"/>
      <c r="DA10" s="478"/>
      <c r="DB10" s="478"/>
      <c r="DC10" s="478"/>
      <c r="DD10" s="478"/>
      <c r="DE10" s="478"/>
      <c r="DF10" s="478"/>
      <c r="DG10" s="478"/>
      <c r="DH10" s="478"/>
      <c r="DI10" s="478"/>
      <c r="DJ10" s="478"/>
      <c r="DK10" s="478"/>
      <c r="DL10" s="478"/>
      <c r="DM10" s="479"/>
      <c r="DN10" s="451"/>
      <c r="DO10" s="452"/>
      <c r="DP10" s="452"/>
      <c r="DQ10" s="452"/>
      <c r="DR10" s="452"/>
      <c r="DS10" s="452"/>
      <c r="DT10" s="452"/>
      <c r="DU10" s="452"/>
      <c r="DV10" s="452"/>
      <c r="DW10" s="452"/>
      <c r="DX10" s="453"/>
      <c r="DY10" s="462"/>
      <c r="DZ10" s="191"/>
      <c r="EA10" s="191"/>
      <c r="EB10" s="191"/>
      <c r="EC10" s="191"/>
      <c r="ED10" s="191"/>
      <c r="EE10" s="191"/>
      <c r="EF10" s="191"/>
      <c r="EG10" s="191"/>
      <c r="EH10" s="193"/>
    </row>
    <row r="11" spans="1:138" s="6" customFormat="1" ht="25.5" customHeight="1" x14ac:dyDescent="0.25">
      <c r="A11" s="472" t="s">
        <v>190</v>
      </c>
      <c r="B11" s="191"/>
      <c r="C11" s="191"/>
      <c r="D11" s="191"/>
      <c r="E11" s="191"/>
      <c r="F11" s="193"/>
      <c r="G11" s="421" t="s">
        <v>260</v>
      </c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50">
        <v>346</v>
      </c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450" t="s">
        <v>187</v>
      </c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4"/>
      <c r="AY11" s="265">
        <v>1000</v>
      </c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462">
        <v>445.04365000000001</v>
      </c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3"/>
      <c r="BX11" s="468">
        <f>DN11</f>
        <v>445043.65</v>
      </c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6"/>
      <c r="CJ11" s="451"/>
      <c r="CK11" s="452"/>
      <c r="CL11" s="452"/>
      <c r="CM11" s="452"/>
      <c r="CN11" s="452"/>
      <c r="CO11" s="452"/>
      <c r="CP11" s="452"/>
      <c r="CQ11" s="452"/>
      <c r="CR11" s="452"/>
      <c r="CS11" s="452"/>
      <c r="CT11" s="452"/>
      <c r="CU11" s="452"/>
      <c r="CV11" s="452"/>
      <c r="CW11" s="453"/>
      <c r="CX11" s="477"/>
      <c r="CY11" s="478"/>
      <c r="CZ11" s="478"/>
      <c r="DA11" s="478"/>
      <c r="DB11" s="478"/>
      <c r="DC11" s="478"/>
      <c r="DD11" s="478"/>
      <c r="DE11" s="478"/>
      <c r="DF11" s="478"/>
      <c r="DG11" s="478"/>
      <c r="DH11" s="478"/>
      <c r="DI11" s="478"/>
      <c r="DJ11" s="478"/>
      <c r="DK11" s="478"/>
      <c r="DL11" s="478"/>
      <c r="DM11" s="479"/>
      <c r="DN11" s="451">
        <v>445043.65</v>
      </c>
      <c r="DO11" s="452"/>
      <c r="DP11" s="452"/>
      <c r="DQ11" s="452"/>
      <c r="DR11" s="452"/>
      <c r="DS11" s="452"/>
      <c r="DT11" s="452"/>
      <c r="DU11" s="452"/>
      <c r="DV11" s="452"/>
      <c r="DW11" s="452"/>
      <c r="DX11" s="453"/>
      <c r="DY11" s="462"/>
      <c r="DZ11" s="191"/>
      <c r="EA11" s="191"/>
      <c r="EB11" s="191"/>
      <c r="EC11" s="191"/>
      <c r="ED11" s="191"/>
      <c r="EE11" s="191"/>
      <c r="EF11" s="191"/>
      <c r="EG11" s="191"/>
      <c r="EH11" s="193"/>
    </row>
    <row r="12" spans="1:138" s="6" customFormat="1" ht="25.5" customHeight="1" x14ac:dyDescent="0.25">
      <c r="A12" s="472" t="s">
        <v>192</v>
      </c>
      <c r="B12" s="191"/>
      <c r="C12" s="191"/>
      <c r="D12" s="191"/>
      <c r="E12" s="191"/>
      <c r="F12" s="193"/>
      <c r="G12" s="421" t="s">
        <v>193</v>
      </c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50">
        <v>342</v>
      </c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450" t="s">
        <v>199</v>
      </c>
      <c r="AM12" s="473"/>
      <c r="AN12" s="473"/>
      <c r="AO12" s="473"/>
      <c r="AP12" s="473"/>
      <c r="AQ12" s="473"/>
      <c r="AR12" s="473"/>
      <c r="AS12" s="473"/>
      <c r="AT12" s="473"/>
      <c r="AU12" s="473"/>
      <c r="AV12" s="473"/>
      <c r="AW12" s="473"/>
      <c r="AX12" s="474"/>
      <c r="AY12" s="425">
        <v>10000</v>
      </c>
      <c r="AZ12" s="425"/>
      <c r="BA12" s="425"/>
      <c r="BB12" s="425"/>
      <c r="BC12" s="425"/>
      <c r="BD12" s="425"/>
      <c r="BE12" s="425"/>
      <c r="BF12" s="425"/>
      <c r="BG12" s="425"/>
      <c r="BH12" s="425"/>
      <c r="BI12" s="425"/>
      <c r="BJ12" s="425"/>
      <c r="BK12" s="425"/>
      <c r="BL12" s="462">
        <v>1015.230266</v>
      </c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3"/>
      <c r="BX12" s="504">
        <f>DN12</f>
        <v>10152302.66</v>
      </c>
      <c r="BY12" s="505"/>
      <c r="BZ12" s="505"/>
      <c r="CA12" s="505"/>
      <c r="CB12" s="505"/>
      <c r="CC12" s="505"/>
      <c r="CD12" s="505"/>
      <c r="CE12" s="505"/>
      <c r="CF12" s="505"/>
      <c r="CG12" s="505"/>
      <c r="CH12" s="505"/>
      <c r="CI12" s="506"/>
      <c r="CJ12" s="451"/>
      <c r="CK12" s="452"/>
      <c r="CL12" s="452"/>
      <c r="CM12" s="452"/>
      <c r="CN12" s="452"/>
      <c r="CO12" s="452"/>
      <c r="CP12" s="452"/>
      <c r="CQ12" s="452"/>
      <c r="CR12" s="452"/>
      <c r="CS12" s="452"/>
      <c r="CT12" s="452"/>
      <c r="CU12" s="452"/>
      <c r="CV12" s="452"/>
      <c r="CW12" s="453"/>
      <c r="CX12" s="477"/>
      <c r="CY12" s="478"/>
      <c r="CZ12" s="478"/>
      <c r="DA12" s="478"/>
      <c r="DB12" s="478"/>
      <c r="DC12" s="478"/>
      <c r="DD12" s="478"/>
      <c r="DE12" s="478"/>
      <c r="DF12" s="478"/>
      <c r="DG12" s="478"/>
      <c r="DH12" s="478"/>
      <c r="DI12" s="478"/>
      <c r="DJ12" s="478"/>
      <c r="DK12" s="478"/>
      <c r="DL12" s="478"/>
      <c r="DM12" s="479"/>
      <c r="DN12" s="451">
        <v>10152302.66</v>
      </c>
      <c r="DO12" s="452"/>
      <c r="DP12" s="452"/>
      <c r="DQ12" s="452"/>
      <c r="DR12" s="452"/>
      <c r="DS12" s="452"/>
      <c r="DT12" s="452"/>
      <c r="DU12" s="452"/>
      <c r="DV12" s="452"/>
      <c r="DW12" s="452"/>
      <c r="DX12" s="453"/>
      <c r="DY12" s="18"/>
      <c r="DZ12" s="19"/>
      <c r="EA12" s="19"/>
      <c r="EB12" s="19"/>
      <c r="EC12" s="19"/>
      <c r="ED12" s="19"/>
      <c r="EE12" s="19"/>
      <c r="EF12" s="19"/>
      <c r="EG12" s="19"/>
      <c r="EH12" s="20"/>
    </row>
    <row r="13" spans="1:138" s="6" customFormat="1" ht="25.5" customHeight="1" x14ac:dyDescent="0.25">
      <c r="A13" s="472" t="s">
        <v>194</v>
      </c>
      <c r="B13" s="191"/>
      <c r="C13" s="191"/>
      <c r="D13" s="191"/>
      <c r="E13" s="191"/>
      <c r="F13" s="193"/>
      <c r="G13" s="421" t="s">
        <v>254</v>
      </c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50">
        <v>346</v>
      </c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450" t="s">
        <v>187</v>
      </c>
      <c r="AM13" s="473"/>
      <c r="AN13" s="473"/>
      <c r="AO13" s="473"/>
      <c r="AP13" s="473"/>
      <c r="AQ13" s="473"/>
      <c r="AR13" s="473"/>
      <c r="AS13" s="473"/>
      <c r="AT13" s="473"/>
      <c r="AU13" s="473"/>
      <c r="AV13" s="473"/>
      <c r="AW13" s="473"/>
      <c r="AX13" s="474"/>
      <c r="AY13" s="265">
        <v>339</v>
      </c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462">
        <v>1000</v>
      </c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3"/>
      <c r="BX13" s="468">
        <f t="shared" ref="BX13" si="0">AY13*BL13</f>
        <v>339000</v>
      </c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6"/>
      <c r="CJ13" s="451">
        <f>BX13</f>
        <v>339000</v>
      </c>
      <c r="CK13" s="452"/>
      <c r="CL13" s="452"/>
      <c r="CM13" s="452"/>
      <c r="CN13" s="452"/>
      <c r="CO13" s="452"/>
      <c r="CP13" s="452"/>
      <c r="CQ13" s="452"/>
      <c r="CR13" s="452"/>
      <c r="CS13" s="452"/>
      <c r="CT13" s="452"/>
      <c r="CU13" s="452"/>
      <c r="CV13" s="452"/>
      <c r="CW13" s="453"/>
      <c r="CX13" s="477"/>
      <c r="CY13" s="478"/>
      <c r="CZ13" s="478"/>
      <c r="DA13" s="478"/>
      <c r="DB13" s="478"/>
      <c r="DC13" s="478"/>
      <c r="DD13" s="478"/>
      <c r="DE13" s="478"/>
      <c r="DF13" s="478"/>
      <c r="DG13" s="478"/>
      <c r="DH13" s="478"/>
      <c r="DI13" s="478"/>
      <c r="DJ13" s="478"/>
      <c r="DK13" s="478"/>
      <c r="DL13" s="478"/>
      <c r="DM13" s="479"/>
      <c r="DN13" s="451"/>
      <c r="DO13" s="452"/>
      <c r="DP13" s="452"/>
      <c r="DQ13" s="452"/>
      <c r="DR13" s="452"/>
      <c r="DS13" s="452"/>
      <c r="DT13" s="452"/>
      <c r="DU13" s="452"/>
      <c r="DV13" s="452"/>
      <c r="DW13" s="452"/>
      <c r="DX13" s="453"/>
      <c r="DY13" s="45"/>
      <c r="DZ13" s="43"/>
      <c r="EA13" s="43"/>
      <c r="EB13" s="43"/>
      <c r="EC13" s="43"/>
      <c r="ED13" s="43"/>
      <c r="EE13" s="43"/>
      <c r="EF13" s="43"/>
      <c r="EG13" s="43"/>
      <c r="EH13" s="44"/>
    </row>
    <row r="14" spans="1:138" s="6" customFormat="1" ht="25.5" customHeight="1" x14ac:dyDescent="0.25">
      <c r="A14" s="472"/>
      <c r="B14" s="191"/>
      <c r="C14" s="191"/>
      <c r="D14" s="191"/>
      <c r="E14" s="191"/>
      <c r="F14" s="193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50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450"/>
      <c r="AM14" s="473"/>
      <c r="AN14" s="473"/>
      <c r="AO14" s="473"/>
      <c r="AP14" s="473"/>
      <c r="AQ14" s="473"/>
      <c r="AR14" s="473"/>
      <c r="AS14" s="473"/>
      <c r="AT14" s="473"/>
      <c r="AU14" s="473"/>
      <c r="AV14" s="473"/>
      <c r="AW14" s="473"/>
      <c r="AX14" s="474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462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3"/>
      <c r="BX14" s="468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6"/>
      <c r="CJ14" s="451"/>
      <c r="CK14" s="452"/>
      <c r="CL14" s="452"/>
      <c r="CM14" s="452"/>
      <c r="CN14" s="452"/>
      <c r="CO14" s="452"/>
      <c r="CP14" s="452"/>
      <c r="CQ14" s="452"/>
      <c r="CR14" s="452"/>
      <c r="CS14" s="452"/>
      <c r="CT14" s="452"/>
      <c r="CU14" s="452"/>
      <c r="CV14" s="452"/>
      <c r="CW14" s="453"/>
      <c r="CX14" s="477"/>
      <c r="CY14" s="478"/>
      <c r="CZ14" s="478"/>
      <c r="DA14" s="478"/>
      <c r="DB14" s="478"/>
      <c r="DC14" s="478"/>
      <c r="DD14" s="478"/>
      <c r="DE14" s="478"/>
      <c r="DF14" s="478"/>
      <c r="DG14" s="478"/>
      <c r="DH14" s="478"/>
      <c r="DI14" s="478"/>
      <c r="DJ14" s="478"/>
      <c r="DK14" s="478"/>
      <c r="DL14" s="478"/>
      <c r="DM14" s="479"/>
      <c r="DN14" s="451"/>
      <c r="DO14" s="452"/>
      <c r="DP14" s="452"/>
      <c r="DQ14" s="452"/>
      <c r="DR14" s="452"/>
      <c r="DS14" s="452"/>
      <c r="DT14" s="452"/>
      <c r="DU14" s="452"/>
      <c r="DV14" s="452"/>
      <c r="DW14" s="452"/>
      <c r="DX14" s="453"/>
      <c r="DY14" s="462"/>
      <c r="DZ14" s="191"/>
      <c r="EA14" s="191"/>
      <c r="EB14" s="191"/>
      <c r="EC14" s="191"/>
      <c r="ED14" s="191"/>
      <c r="EE14" s="191"/>
      <c r="EF14" s="191"/>
      <c r="EG14" s="191"/>
      <c r="EH14" s="193"/>
    </row>
    <row r="15" spans="1:138" s="6" customFormat="1" ht="25.5" customHeight="1" x14ac:dyDescent="0.25">
      <c r="A15" s="334" t="s">
        <v>31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70"/>
      <c r="BX15" s="468">
        <f>SUM(BX8:BX14)</f>
        <v>11290946.310000001</v>
      </c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6"/>
      <c r="CJ15" s="451">
        <f>SUM(CJ8:CJ14)</f>
        <v>693600</v>
      </c>
      <c r="CK15" s="452"/>
      <c r="CL15" s="452"/>
      <c r="CM15" s="452"/>
      <c r="CN15" s="452"/>
      <c r="CO15" s="452"/>
      <c r="CP15" s="452"/>
      <c r="CQ15" s="452"/>
      <c r="CR15" s="452"/>
      <c r="CS15" s="452"/>
      <c r="CT15" s="452"/>
      <c r="CU15" s="452"/>
      <c r="CV15" s="452"/>
      <c r="CW15" s="453"/>
      <c r="CX15" s="480"/>
      <c r="CY15" s="481"/>
      <c r="CZ15" s="481"/>
      <c r="DA15" s="481"/>
      <c r="DB15" s="481"/>
      <c r="DC15" s="481"/>
      <c r="DD15" s="481"/>
      <c r="DE15" s="481"/>
      <c r="DF15" s="481"/>
      <c r="DG15" s="481"/>
      <c r="DH15" s="481"/>
      <c r="DI15" s="481"/>
      <c r="DJ15" s="481"/>
      <c r="DK15" s="481"/>
      <c r="DL15" s="481"/>
      <c r="DM15" s="482"/>
      <c r="DN15" s="262">
        <f>DN11+DN12</f>
        <v>10597346.310000001</v>
      </c>
      <c r="DO15" s="263"/>
      <c r="DP15" s="263"/>
      <c r="DQ15" s="263"/>
      <c r="DR15" s="263"/>
      <c r="DS15" s="263"/>
      <c r="DT15" s="263"/>
      <c r="DU15" s="263"/>
      <c r="DV15" s="263"/>
      <c r="DW15" s="263"/>
      <c r="DX15" s="264"/>
      <c r="DY15" s="265"/>
      <c r="DZ15" s="266"/>
      <c r="EA15" s="266"/>
      <c r="EB15" s="266"/>
      <c r="EC15" s="266"/>
      <c r="ED15" s="266"/>
      <c r="EE15" s="266"/>
      <c r="EF15" s="266"/>
      <c r="EG15" s="266"/>
      <c r="EH15" s="267"/>
    </row>
    <row r="16" spans="1:138" ht="25.5" customHeight="1" x14ac:dyDescent="0.25">
      <c r="CI16" s="24"/>
    </row>
    <row r="17" spans="17:104" ht="25.5" customHeight="1" x14ac:dyDescent="0.25">
      <c r="Q17" s="26" t="s">
        <v>17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</row>
    <row r="18" spans="17:104" ht="25.5" customHeight="1" x14ac:dyDescent="0.25">
      <c r="Q18" s="26" t="s">
        <v>18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160" t="s">
        <v>26</v>
      </c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/>
      <c r="BR18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/>
      <c r="CF18"/>
      <c r="CG18" s="160" t="s">
        <v>27</v>
      </c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</row>
    <row r="19" spans="17:104" ht="25.5" customHeight="1" x14ac:dyDescent="0.25"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169" t="s">
        <v>19</v>
      </c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/>
      <c r="BR19"/>
      <c r="BS19" s="169" t="s">
        <v>20</v>
      </c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/>
      <c r="CF19"/>
      <c r="CG19" s="169" t="s">
        <v>0</v>
      </c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</row>
    <row r="20" spans="17:104" ht="25.5" customHeight="1" x14ac:dyDescent="0.25"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/>
      <c r="BR20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/>
      <c r="CF20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</row>
    <row r="21" spans="17:104" ht="25.5" customHeight="1" x14ac:dyDescent="0.25">
      <c r="Q21" s="26" t="s">
        <v>21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 s="160" t="s">
        <v>28</v>
      </c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/>
      <c r="BN21"/>
      <c r="BO21" s="160" t="s">
        <v>266</v>
      </c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/>
      <c r="CH21"/>
      <c r="CI21" s="157" t="s">
        <v>29</v>
      </c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</row>
    <row r="22" spans="17:104" ht="25.5" customHeight="1" x14ac:dyDescent="0.25"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 s="169" t="s">
        <v>19</v>
      </c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/>
      <c r="BN22"/>
      <c r="BO22" s="169" t="s">
        <v>22</v>
      </c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/>
      <c r="CH22"/>
      <c r="CI22" s="169" t="s">
        <v>23</v>
      </c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</row>
    <row r="23" spans="17:104" ht="25.5" customHeight="1" x14ac:dyDescent="0.25"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/>
      <c r="BN23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/>
      <c r="CH23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</row>
    <row r="24" spans="17:104" ht="25.5" customHeight="1" x14ac:dyDescent="0.25">
      <c r="Q24" s="469" t="s">
        <v>24</v>
      </c>
      <c r="R24" s="469"/>
      <c r="S24" s="157" t="s">
        <v>496</v>
      </c>
      <c r="T24" s="157"/>
      <c r="U24" s="157"/>
      <c r="V24" s="470" t="s">
        <v>24</v>
      </c>
      <c r="W24" s="470"/>
      <c r="X24"/>
      <c r="Y24" s="157" t="s">
        <v>271</v>
      </c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25"/>
      <c r="AO24" s="172">
        <v>2025</v>
      </c>
      <c r="AP24" s="471"/>
      <c r="AQ24" s="471"/>
      <c r="AR24" s="471"/>
      <c r="AS24" s="471"/>
      <c r="AT24" s="26" t="s">
        <v>25</v>
      </c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</sheetData>
  <mergeCells count="143">
    <mergeCell ref="CX13:DM13"/>
    <mergeCell ref="DN13:DX13"/>
    <mergeCell ref="DN11:DX11"/>
    <mergeCell ref="DY11:EH11"/>
    <mergeCell ref="A11:F11"/>
    <mergeCell ref="G11:W11"/>
    <mergeCell ref="X11:AK11"/>
    <mergeCell ref="AL11:AX11"/>
    <mergeCell ref="AY11:BK11"/>
    <mergeCell ref="BL11:BW11"/>
    <mergeCell ref="BX11:CI11"/>
    <mergeCell ref="CJ11:CW11"/>
    <mergeCell ref="CX11:DM11"/>
    <mergeCell ref="BX12:CI12"/>
    <mergeCell ref="CJ12:CW12"/>
    <mergeCell ref="CX12:DM12"/>
    <mergeCell ref="DN12:DX12"/>
    <mergeCell ref="BX13:CI13"/>
    <mergeCell ref="CJ13:CW13"/>
    <mergeCell ref="A12:F12"/>
    <mergeCell ref="G12:W12"/>
    <mergeCell ref="X12:AK12"/>
    <mergeCell ref="AL12:AX12"/>
    <mergeCell ref="AY12:BK12"/>
    <mergeCell ref="BX3:CI4"/>
    <mergeCell ref="CJ3:CW4"/>
    <mergeCell ref="CX3:DM4"/>
    <mergeCell ref="DN3:EH3"/>
    <mergeCell ref="DN4:DX4"/>
    <mergeCell ref="DY4:EH4"/>
    <mergeCell ref="A3:F4"/>
    <mergeCell ref="G3:W4"/>
    <mergeCell ref="X3:AK4"/>
    <mergeCell ref="AL3:AX4"/>
    <mergeCell ref="AY3:BK4"/>
    <mergeCell ref="BL3:BW4"/>
    <mergeCell ref="A6:F6"/>
    <mergeCell ref="G6:W6"/>
    <mergeCell ref="X6:AK6"/>
    <mergeCell ref="AL6:AX6"/>
    <mergeCell ref="AY6:BK6"/>
    <mergeCell ref="A5:F5"/>
    <mergeCell ref="G5:W5"/>
    <mergeCell ref="X5:AK5"/>
    <mergeCell ref="AL5:AX5"/>
    <mergeCell ref="AY5:BK5"/>
    <mergeCell ref="BL6:BW6"/>
    <mergeCell ref="BX6:CI6"/>
    <mergeCell ref="CJ6:CW6"/>
    <mergeCell ref="CX6:DM6"/>
    <mergeCell ref="DN6:DX6"/>
    <mergeCell ref="DY6:EH6"/>
    <mergeCell ref="BX5:CI5"/>
    <mergeCell ref="CJ5:CW5"/>
    <mergeCell ref="CX5:DM5"/>
    <mergeCell ref="DN5:DX5"/>
    <mergeCell ref="DY5:EH5"/>
    <mergeCell ref="BL5:BW5"/>
    <mergeCell ref="A8:F8"/>
    <mergeCell ref="G8:W8"/>
    <mergeCell ref="X8:AK8"/>
    <mergeCell ref="AL8:AX8"/>
    <mergeCell ref="AY8:BK8"/>
    <mergeCell ref="A7:F7"/>
    <mergeCell ref="G7:W7"/>
    <mergeCell ref="X7:AK7"/>
    <mergeCell ref="AL7:AX7"/>
    <mergeCell ref="AY7:BK7"/>
    <mergeCell ref="BL8:BW8"/>
    <mergeCell ref="BX8:CI8"/>
    <mergeCell ref="CJ8:CW8"/>
    <mergeCell ref="CX8:DM8"/>
    <mergeCell ref="DN8:DX8"/>
    <mergeCell ref="DY8:EH8"/>
    <mergeCell ref="BX7:CI7"/>
    <mergeCell ref="CJ7:CW7"/>
    <mergeCell ref="CX7:DM7"/>
    <mergeCell ref="DN7:DX7"/>
    <mergeCell ref="DY7:EH7"/>
    <mergeCell ref="BL7:BW7"/>
    <mergeCell ref="A10:F10"/>
    <mergeCell ref="G10:W10"/>
    <mergeCell ref="X10:AK10"/>
    <mergeCell ref="AL10:AX10"/>
    <mergeCell ref="AY10:BK10"/>
    <mergeCell ref="A9:F9"/>
    <mergeCell ref="G9:W9"/>
    <mergeCell ref="X9:AK9"/>
    <mergeCell ref="AL9:AX9"/>
    <mergeCell ref="AY9:BK9"/>
    <mergeCell ref="BL10:BW10"/>
    <mergeCell ref="BX10:CI10"/>
    <mergeCell ref="CJ10:CW10"/>
    <mergeCell ref="CX10:DM10"/>
    <mergeCell ref="DN10:DX10"/>
    <mergeCell ref="DY10:EH10"/>
    <mergeCell ref="BX9:CI9"/>
    <mergeCell ref="CJ9:CW9"/>
    <mergeCell ref="CX9:DM9"/>
    <mergeCell ref="DN9:DX9"/>
    <mergeCell ref="DY9:EH9"/>
    <mergeCell ref="BL9:BW9"/>
    <mergeCell ref="BL12:BW12"/>
    <mergeCell ref="A13:F13"/>
    <mergeCell ref="G13:W13"/>
    <mergeCell ref="X13:AK13"/>
    <mergeCell ref="AL13:AX13"/>
    <mergeCell ref="AY13:BK13"/>
    <mergeCell ref="BL13:BW13"/>
    <mergeCell ref="DY15:EH15"/>
    <mergeCell ref="BX14:CI14"/>
    <mergeCell ref="CJ14:CW14"/>
    <mergeCell ref="CX14:DM14"/>
    <mergeCell ref="DN14:DX14"/>
    <mergeCell ref="DY14:EH14"/>
    <mergeCell ref="A15:BW15"/>
    <mergeCell ref="BX15:CI15"/>
    <mergeCell ref="CJ15:CW15"/>
    <mergeCell ref="CX15:DM15"/>
    <mergeCell ref="DN15:DX15"/>
    <mergeCell ref="A14:F14"/>
    <mergeCell ref="G14:W14"/>
    <mergeCell ref="X14:AK14"/>
    <mergeCell ref="AL14:AX14"/>
    <mergeCell ref="AY14:BK14"/>
    <mergeCell ref="BL14:BW14"/>
    <mergeCell ref="AU22:BL22"/>
    <mergeCell ref="BO22:CF22"/>
    <mergeCell ref="CI22:CZ22"/>
    <mergeCell ref="Q24:R24"/>
    <mergeCell ref="S24:U24"/>
    <mergeCell ref="V24:W24"/>
    <mergeCell ref="Y24:AM24"/>
    <mergeCell ref="AO24:AS24"/>
    <mergeCell ref="AY18:BP18"/>
    <mergeCell ref="BS18:CD18"/>
    <mergeCell ref="CG18:CZ18"/>
    <mergeCell ref="AY19:BP19"/>
    <mergeCell ref="BS19:CD19"/>
    <mergeCell ref="CG19:CZ19"/>
    <mergeCell ref="AU21:BL21"/>
    <mergeCell ref="BO21:CF21"/>
    <mergeCell ref="CI21:CZ2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 ФХД Поступления и выплаты</vt:lpstr>
      <vt:lpstr>ФХД Сведения по выплатам на зак</vt:lpstr>
      <vt:lpstr>поступления</vt:lpstr>
      <vt:lpstr>стр1,2</vt:lpstr>
      <vt:lpstr>стр6,7</vt:lpstr>
      <vt:lpstr>стр9,11</vt:lpstr>
      <vt:lpstr>221</vt:lpstr>
      <vt:lpstr>стр19</vt:lpstr>
      <vt:lpstr>223</vt:lpstr>
      <vt:lpstr>225</vt:lpstr>
      <vt:lpstr>226</vt:lpstr>
      <vt:lpstr>310</vt:lpstr>
      <vt:lpstr>340</vt:lpstr>
      <vt:lpstr>Лист12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rep:2.55.0.442</dc:description>
  <cp:lastModifiedBy>User</cp:lastModifiedBy>
  <cp:lastPrinted>2025-01-17T06:46:58Z</cp:lastPrinted>
  <dcterms:created xsi:type="dcterms:W3CDTF">2023-01-12T05:59:53Z</dcterms:created>
  <dcterms:modified xsi:type="dcterms:W3CDTF">2025-01-17T06:49:21Z</dcterms:modified>
</cp:coreProperties>
</file>