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ФХД\ПФХД\"/>
    </mc:Choice>
  </mc:AlternateContent>
  <xr:revisionPtr revIDLastSave="0" documentId="8_{23F3D8B3-4D54-4CF9-812E-1BD6B9A51785}" xr6:coauthVersionLast="36" xr6:coauthVersionMax="36" xr10:uidLastSave="{00000000-0000-0000-0000-000000000000}"/>
  <bookViews>
    <workbookView xWindow="0" yWindow="0" windowWidth="28800" windowHeight="13500" firstSheet="1" activeTab="12" xr2:uid="{00000000-000D-0000-FFFF-FFFF00000000}"/>
  </bookViews>
  <sheets>
    <sheet name="ФХД_ Поступления и выплаты" sheetId="1" r:id="rId1"/>
    <sheet name="ФХД_ Сведения по выплатам на з" sheetId="2" r:id="rId2"/>
    <sheet name="поступления" sheetId="4" r:id="rId3"/>
    <sheet name="стр. 1, 2" sheetId="5" r:id="rId4"/>
    <sheet name="стр. 6, 7" sheetId="6" r:id="rId5"/>
    <sheet name="стр. 9, 11" sheetId="7" r:id="rId6"/>
    <sheet name="221" sheetId="8" r:id="rId7"/>
    <sheet name="стр. 19" sheetId="9" r:id="rId8"/>
    <sheet name="223" sheetId="10" r:id="rId9"/>
    <sheet name="225" sheetId="11" r:id="rId10"/>
    <sheet name="226" sheetId="12" r:id="rId11"/>
    <sheet name="310" sheetId="13" r:id="rId12"/>
    <sheet name="340" sheetId="14" r:id="rId13"/>
  </sheets>
  <definedNames>
    <definedName name="IS_DOCUMENT" localSheetId="0">'ФХД_ Поступления и выплаты'!$A$89</definedName>
    <definedName name="IS_DOCUMENT" localSheetId="1">'ФХД_ Сведения по выплатам на з'!$A$30</definedName>
  </definedNames>
  <calcPr calcId="191029"/>
</workbook>
</file>

<file path=xl/calcChain.xml><?xml version="1.0" encoding="utf-8"?>
<calcChain xmlns="http://schemas.openxmlformats.org/spreadsheetml/2006/main">
  <c r="DN15" i="14" l="1"/>
  <c r="CX15" i="14"/>
  <c r="BX13" i="14"/>
  <c r="CJ13" i="14" s="1"/>
  <c r="BX12" i="14"/>
  <c r="BX11" i="14"/>
  <c r="BX10" i="14"/>
  <c r="CJ10" i="14" s="1"/>
  <c r="BX9" i="14"/>
  <c r="BX15" i="14" s="1"/>
  <c r="CR18" i="13"/>
  <c r="BP12" i="13"/>
  <c r="BP11" i="13"/>
  <c r="CD11" i="13" s="1"/>
  <c r="BP9" i="13"/>
  <c r="CD9" i="13" s="1"/>
  <c r="BP8" i="13"/>
  <c r="CD8" i="13" s="1"/>
  <c r="CD6" i="13" s="1"/>
  <c r="DI6" i="13"/>
  <c r="DI18" i="13" s="1"/>
  <c r="DI20" i="12"/>
  <c r="CR20" i="12"/>
  <c r="BP19" i="12"/>
  <c r="CD19" i="12" s="1"/>
  <c r="BP18" i="12"/>
  <c r="CD18" i="12" s="1"/>
  <c r="BP17" i="12"/>
  <c r="BP16" i="12"/>
  <c r="CD16" i="12" s="1"/>
  <c r="CD15" i="12"/>
  <c r="BP14" i="12"/>
  <c r="CD14" i="12" s="1"/>
  <c r="CD13" i="12"/>
  <c r="BP12" i="12"/>
  <c r="CD11" i="12"/>
  <c r="CD20" i="12" s="1"/>
  <c r="BP10" i="12"/>
  <c r="BP8" i="12" s="1"/>
  <c r="BP20" i="12" s="1"/>
  <c r="CE50" i="11"/>
  <c r="BD49" i="11"/>
  <c r="BQ49" i="11" s="1"/>
  <c r="BD48" i="11"/>
  <c r="BQ48" i="11" s="1"/>
  <c r="BD47" i="11"/>
  <c r="BQ47" i="11" s="1"/>
  <c r="BD46" i="11"/>
  <c r="BQ46" i="11" s="1"/>
  <c r="BD45" i="11"/>
  <c r="BQ45" i="11" s="1"/>
  <c r="BD44" i="11"/>
  <c r="BQ44" i="11" s="1"/>
  <c r="BD43" i="11"/>
  <c r="BQ43" i="11" s="1"/>
  <c r="BQ42" i="11" s="1"/>
  <c r="BQ41" i="11" s="1"/>
  <c r="BD40" i="11"/>
  <c r="BQ40" i="11" s="1"/>
  <c r="BD33" i="11"/>
  <c r="BQ32" i="11"/>
  <c r="BD32" i="11"/>
  <c r="BD26" i="11"/>
  <c r="CE26" i="11" s="1"/>
  <c r="CE21" i="11" s="1"/>
  <c r="BD24" i="11"/>
  <c r="BQ24" i="11" s="1"/>
  <c r="BQ21" i="11" s="1"/>
  <c r="BD23" i="11"/>
  <c r="CU21" i="11"/>
  <c r="CU50" i="11" s="1"/>
  <c r="BS11" i="10"/>
  <c r="CF11" i="10" s="1"/>
  <c r="BS10" i="10"/>
  <c r="CF10" i="10" s="1"/>
  <c r="BS9" i="10"/>
  <c r="CF9" i="10" s="1"/>
  <c r="BS8" i="10"/>
  <c r="BS13" i="10" s="1"/>
  <c r="BL14" i="8"/>
  <c r="BX14" i="8" s="1"/>
  <c r="BL13" i="8"/>
  <c r="BX13" i="8" s="1"/>
  <c r="BX8" i="8"/>
  <c r="BL8" i="8"/>
  <c r="BL17" i="8" s="1"/>
  <c r="CW21" i="7"/>
  <c r="BE21" i="7"/>
  <c r="BH12" i="6"/>
  <c r="CX11" i="6"/>
  <c r="BH11" i="6"/>
  <c r="BR11" i="6" s="1"/>
  <c r="CX10" i="6"/>
  <c r="BH10" i="6"/>
  <c r="BH7" i="6" s="1"/>
  <c r="CX9" i="6"/>
  <c r="BR9" i="6"/>
  <c r="BH9" i="6"/>
  <c r="CX8" i="6"/>
  <c r="CX12" i="6" s="1"/>
  <c r="BH8" i="6"/>
  <c r="BR8" i="6" s="1"/>
  <c r="CG7" i="6"/>
  <c r="CG12" i="6" s="1"/>
  <c r="DO17" i="5"/>
  <c r="CG16" i="5"/>
  <c r="CS16" i="5" s="1"/>
  <c r="CG15" i="5"/>
  <c r="CS15" i="5" s="1"/>
  <c r="CS14" i="5"/>
  <c r="CG12" i="5"/>
  <c r="CG8" i="5" s="1"/>
  <c r="CG17" i="5" s="1"/>
  <c r="AU12" i="5"/>
  <c r="CS11" i="5"/>
  <c r="CG11" i="5"/>
  <c r="AU11" i="5"/>
  <c r="CG9" i="5"/>
  <c r="CS9" i="5" s="1"/>
  <c r="AU9" i="5"/>
  <c r="ES84" i="4"/>
  <c r="ES56" i="4"/>
  <c r="DB31" i="4"/>
  <c r="ED31" i="4" s="1"/>
  <c r="EV31" i="4" s="1"/>
  <c r="DB30" i="4"/>
  <c r="ED30" i="4" s="1"/>
  <c r="EV30" i="4" s="1"/>
  <c r="DB29" i="4"/>
  <c r="ED29" i="4" s="1"/>
  <c r="EV29" i="4" s="1"/>
  <c r="ES22" i="4"/>
  <c r="DB11" i="4"/>
  <c r="CJ9" i="14" l="1"/>
  <c r="CJ15" i="14" s="1"/>
  <c r="BP6" i="13"/>
  <c r="BP18" i="13" s="1"/>
  <c r="CD18" i="13"/>
  <c r="BQ50" i="11"/>
  <c r="BD21" i="11"/>
  <c r="BD41" i="11"/>
  <c r="CF8" i="10"/>
  <c r="CF13" i="10" s="1"/>
  <c r="BX17" i="8"/>
  <c r="BR10" i="6"/>
  <c r="BR12" i="6" s="1"/>
  <c r="CS12" i="5"/>
  <c r="CS8" i="5" s="1"/>
  <c r="CS17" i="5" s="1"/>
  <c r="BD50" i="11" l="1"/>
  <c r="BR7" i="6"/>
</calcChain>
</file>

<file path=xl/sharedStrings.xml><?xml version="1.0" encoding="utf-8"?>
<sst xmlns="http://schemas.openxmlformats.org/spreadsheetml/2006/main" count="1537" uniqueCount="506">
  <si>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</si>
  <si>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</si>
  <si>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</si>
  <si>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</si>
  <si>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 xml:space="preserve">      (подпись)</t>
  </si>
  <si>
    <t>(расшифровка подписи)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</si>
  <si>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</si>
  <si>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</si>
  <si>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</si>
  <si>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</si>
  <si>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</si>
  <si>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</si>
  <si>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</si>
  <si>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</si>
  <si>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</si>
  <si>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</si>
  <si>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</si>
  <si>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</si>
  <si>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</si>
  <si>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</si>
  <si>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</si>
  <si>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</si>
  <si>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</si>
  <si>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</si>
  <si>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</si>
  <si>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</si>
  <si>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</si>
  <si>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</si>
  <si>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</si>
  <si>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</si>
  <si>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</si>
  <si>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</si>
  <si>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</si>
  <si>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</si>
  <si>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</si>
  <si>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</si>
  <si>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</si>
  <si>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</si>
  <si>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</si>
  <si>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</si>
  <si>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</si>
  <si>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</si>
  <si>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</si>
  <si>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</si>
  <si>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</si>
  <si>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</si>
  <si>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</si>
  <si>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</si>
  <si>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</si>
  <si>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2025 г.</t>
  </si>
  <si>
    <t>и плановый период 2026 и 2027 годов</t>
  </si>
  <si>
    <t>от "24" января 2025 г.</t>
  </si>
  <si>
    <t>Комитет по образованию администрации Всеволожского муниципального района Ленинградской области</t>
  </si>
  <si>
    <t>Муниципальное дошкольное образовательное учреждение "Детский сад комбинированного вида № 13" п. Щеглово</t>
  </si>
  <si>
    <t>24.01.2025</t>
  </si>
  <si>
    <t>41390166</t>
  </si>
  <si>
    <t>015</t>
  </si>
  <si>
    <t>41391189</t>
  </si>
  <si>
    <t>4703031602</t>
  </si>
  <si>
    <t>470301001</t>
  </si>
  <si>
    <t>на 2025 г</t>
  </si>
  <si>
    <t>на 2026 г</t>
  </si>
  <si>
    <t>на 2027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</si>
  <si>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</si>
  <si>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</si>
  <si>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</si>
  <si>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</si>
  <si>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</si>
  <si>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</si>
  <si>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</si>
  <si>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</si>
  <si>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</si>
  <si>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</si>
  <si>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</si>
  <si>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</si>
  <si>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</si>
  <si>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</si>
  <si>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</si>
  <si>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</si>
  <si>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</si>
  <si>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>01500000000002064</t>
  </si>
  <si>
    <t>01500000000002062</t>
  </si>
  <si>
    <t xml:space="preserve">      Доходы от компенсации затрат</t>
  </si>
  <si>
    <t>134</t>
  </si>
  <si>
    <t>01500000000002063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</si>
  <si>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</si>
  <si>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</si>
  <si>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</si>
  <si>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015012410</t>
  </si>
  <si>
    <t>01500000000004000</t>
  </si>
  <si>
    <t>015012511</t>
  </si>
  <si>
    <t>01500000000005000</t>
  </si>
  <si>
    <t>015012512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</si>
  <si>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</si>
  <si>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</si>
  <si>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</si>
  <si>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</si>
  <si>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</si>
  <si>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152</t>
  </si>
  <si>
    <t xml:space="preserve">         целевые субсидии</t>
  </si>
  <si>
    <t>015112262</t>
  </si>
  <si>
    <t>015112263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</si>
  <si>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</si>
  <si>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</si>
  <si>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</si>
  <si>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</si>
  <si>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</si>
  <si>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</si>
  <si>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</si>
  <si>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</si>
  <si>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</si>
  <si>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</si>
  <si>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</si>
  <si>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</si>
  <si>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</si>
  <si>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01500000002062211</t>
  </si>
  <si>
    <t>01500000004000211</t>
  </si>
  <si>
    <t>01500000005000211</t>
  </si>
  <si>
    <t xml:space="preserve">         Социальные пособия и компенсации персоналу в денежной форме</t>
  </si>
  <si>
    <t>266</t>
  </si>
  <si>
    <t>01500000004000266</t>
  </si>
  <si>
    <t>01500000005000266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</si>
  <si>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</si>
  <si>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</si>
  <si>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</si>
  <si>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</si>
  <si>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</si>
  <si>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</si>
  <si>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01500000002062213</t>
  </si>
  <si>
    <t>01500000004000213</t>
  </si>
  <si>
    <t>01500000005000213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</si>
  <si>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</si>
  <si>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</si>
  <si>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</si>
  <si>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</si>
  <si>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</si>
  <si>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</si>
  <si>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</si>
  <si>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</si>
  <si>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01500000004000291</t>
  </si>
  <si>
    <t xml:space="preserve">      уплата штрафов (в том числе административных), пеней, иных платежей</t>
  </si>
  <si>
    <t>2330</t>
  </si>
  <si>
    <t>853</t>
  </si>
  <si>
    <t xml:space="preserve">         Другие экономические санкции</t>
  </si>
  <si>
    <t>295</t>
  </si>
  <si>
    <t>01500000002062295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</si>
  <si>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</si>
  <si>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</si>
  <si>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</si>
  <si>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</si>
  <si>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</si>
  <si>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</si>
  <si>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>221</t>
  </si>
  <si>
    <t>01500000004000221</t>
  </si>
  <si>
    <t xml:space="preserve">         Коммунальные услуги</t>
  </si>
  <si>
    <t>223</t>
  </si>
  <si>
    <t>01500000004000223</t>
  </si>
  <si>
    <t xml:space="preserve">         Работы, услуги по содержанию имущества</t>
  </si>
  <si>
    <t>225</t>
  </si>
  <si>
    <t>01500000002062225</t>
  </si>
  <si>
    <t>01500000002063225</t>
  </si>
  <si>
    <t>01500000004000225</t>
  </si>
  <si>
    <t xml:space="preserve">         Прочие работы, услуги</t>
  </si>
  <si>
    <t>226</t>
  </si>
  <si>
    <t>01500000002062226</t>
  </si>
  <si>
    <t>01500000002063226</t>
  </si>
  <si>
    <t>01500000004000226</t>
  </si>
  <si>
    <t xml:space="preserve">         Увеличение стоимости основных средств</t>
  </si>
  <si>
    <t>310</t>
  </si>
  <si>
    <t>01500000002063310</t>
  </si>
  <si>
    <t>01500000004000310</t>
  </si>
  <si>
    <t xml:space="preserve">         Увеличение стоимости продуктов питания</t>
  </si>
  <si>
    <t>342</t>
  </si>
  <si>
    <t>01500000002063342</t>
  </si>
  <si>
    <t>01500000002064342</t>
  </si>
  <si>
    <t xml:space="preserve">         Увеличение стоимости строительных материалов</t>
  </si>
  <si>
    <t>344</t>
  </si>
  <si>
    <t>01500000004000344</t>
  </si>
  <si>
    <t xml:space="preserve">         Увеличение стоимости прочих материальных запасов</t>
  </si>
  <si>
    <t>346</t>
  </si>
  <si>
    <t>01500000002062346</t>
  </si>
  <si>
    <t>01500000002063346</t>
  </si>
  <si>
    <t>01500000004000346</t>
  </si>
  <si>
    <t>01500000005000346</t>
  </si>
  <si>
    <t xml:space="preserve">      закупку энергетических ресурсов</t>
  </si>
  <si>
    <t>2660</t>
  </si>
  <si>
    <t>247</t>
  </si>
  <si>
    <t>Прочие выплаты, всего</t>
  </si>
  <si>
    <t>4000</t>
  </si>
  <si>
    <t>ЭП № 1</t>
  </si>
  <si>
    <t>МЧД:</t>
  </si>
  <si>
    <t>Сертификат:</t>
  </si>
  <si>
    <t>Серийный номер сертификата: 2EAEF4B83A5F626A64F124A06A493260</t>
  </si>
  <si>
    <t>Субъект сертификата: КЛИМОВА СВЕТЛАНА ВАЛЕНТИНОВНА</t>
  </si>
  <si>
    <t>Действителен с: 23.04.2024 12:52</t>
  </si>
  <si>
    <t>Действителен по: 17.07.2025 12:52</t>
  </si>
  <si>
    <t>ЭП № 2</t>
  </si>
  <si>
    <t>Серийный номер сертификата: 009FD6E7F8700BBF7E33087A33607B66C1</t>
  </si>
  <si>
    <t>Субъект сертификата: ФРОЛОВА МАРГАРИТА АЛЕКСЕЕВНА</t>
  </si>
  <si>
    <t>Действителен с: 30.09.2024 07:21</t>
  </si>
  <si>
    <t>Действителен по: 24.12.2025 07:21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</si>
  <si>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</si>
  <si>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</si>
  <si>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</si>
  <si>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</si>
  <si>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</si>
  <si>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</si>
  <si>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</si>
  <si>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</si>
  <si>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</si>
  <si>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</si>
  <si>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</si>
  <si>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</si>
  <si>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</si>
  <si>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</si>
  <si>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</si>
  <si>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</si>
  <si>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</si>
  <si>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1.1.1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</si>
  <si>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</si>
  <si>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</si>
  <si>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1.1.1.1</t>
  </si>
  <si>
    <t xml:space="preserve">   в том числе: в соответствии с Федеральным законом № 44-ФЗ</t>
  </si>
  <si>
    <t>26411</t>
  </si>
  <si>
    <t>2025</t>
  </si>
  <si>
    <t>1.1.2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</si>
  <si>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</si>
  <si>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</si>
  <si>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1.1.2.1</t>
  </si>
  <si>
    <t>26421</t>
  </si>
  <si>
    <t>1.1.2.1.1</t>
  </si>
  <si>
    <t xml:space="preserve">    из них: 9.1.</t>
  </si>
  <si>
    <t>26421.1</t>
  </si>
  <si>
    <t>1.1.3</t>
  </si>
  <si>
    <t xml:space="preserve">  за счет прочих источников финансового обеспечения</t>
  </si>
  <si>
    <t>26450</t>
  </si>
  <si>
    <t>1.1.3.1</t>
  </si>
  <si>
    <t>26451</t>
  </si>
  <si>
    <t>1.1.3.1.1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</si>
  <si>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</si>
  <si>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</si>
  <si>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</si>
  <si>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</si>
  <si>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</si>
  <si>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</si>
  <si>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</si>
  <si>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</si>
  <si>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</si>
  <si>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</si>
  <si>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</si>
  <si>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</si>
  <si>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</si>
  <si>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</si>
  <si>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</si>
  <si>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</si>
  <si>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</si>
  <si>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января</t>
  </si>
  <si>
    <t>СОГЛАСОВАНО</t>
  </si>
  <si>
    <t>(наименование должности уполномоченного лица органа-учредителя)</t>
  </si>
  <si>
    <t>ЭЦП № 1</t>
  </si>
  <si>
    <t>Заведующий</t>
  </si>
  <si>
    <t>Климова С.В.</t>
  </si>
  <si>
    <t>Главный бухгалтер</t>
  </si>
  <si>
    <t>Зорина Ю.С.</t>
  </si>
  <si>
    <t>Директор КУ "ЦЭФБУ"</t>
  </si>
  <si>
    <t>Фролова М.А.</t>
  </si>
  <si>
    <t xml:space="preserve">Заведующий </t>
  </si>
  <si>
    <t xml:space="preserve"> Расчеты (обоснования) плановых показателей по поступлениям</t>
  </si>
  <si>
    <t>1. Расчеты (обоснования) доходов от использования собственности*</t>
  </si>
  <si>
    <t>1.1 Доходы от собственности</t>
  </si>
  <si>
    <t>№ п/п</t>
  </si>
  <si>
    <t>Наименование объекта**</t>
  </si>
  <si>
    <t>Код по КОСГУ</t>
  </si>
  <si>
    <t>Дебиторская задолженность на начало года</t>
  </si>
  <si>
    <t>Кредиторская задолженность на конец года</t>
  </si>
  <si>
    <t>Ставка арендной платы за единицу площади (объект), руб.</t>
  </si>
  <si>
    <t>Планируемый объем предоставления имущества в аренду (кв.м.)</t>
  </si>
  <si>
    <t>Объем планируемых поступлений, руб. (гр.6*гр.7)</t>
  </si>
  <si>
    <t>Значение показателя исполнения Плана по доходам за финансовый год, предшествующий текущему, руб.</t>
  </si>
  <si>
    <t>Изменение плановых показателей по доходам по отношению к отчетному финансовому году</t>
  </si>
  <si>
    <r>
      <t xml:space="preserve"> в абсолютных величинах                            (гр.</t>
    </r>
    <r>
      <rPr>
        <sz val="8"/>
        <color theme="5" tint="-0.249977111117893"/>
        <rFont val="Times New Roman"/>
        <family val="1"/>
        <charset val="204"/>
      </rPr>
      <t>8- гр.9</t>
    </r>
    <r>
      <rPr>
        <sz val="8"/>
        <rFont val="Times New Roman"/>
        <family val="1"/>
        <charset val="204"/>
      </rPr>
      <t>)</t>
    </r>
  </si>
  <si>
    <r>
      <t>в процентах     (гр.</t>
    </r>
    <r>
      <rPr>
        <sz val="8"/>
        <color theme="5" tint="-0.249977111117893"/>
        <rFont val="Times New Roman"/>
        <family val="1"/>
        <charset val="204"/>
      </rPr>
      <t>10 / гр.9</t>
    </r>
    <r>
      <rPr>
        <sz val="8"/>
        <rFont val="Times New Roman"/>
        <family val="1"/>
        <charset val="204"/>
      </rPr>
      <t>*100%)</t>
    </r>
  </si>
  <si>
    <t>Причины отклонения (если показатель значение отклонения превышает                            20 %)</t>
  </si>
  <si>
    <t>Доходы в виде арендной либо иной платы за передачу в возмездное пользование муниципального имущества</t>
  </si>
  <si>
    <t>в том числе:* арендная плата (муз.зал, спорт.зал)</t>
  </si>
  <si>
    <t>увеличение арендаторов</t>
  </si>
  <si>
    <t>Итого:</t>
  </si>
  <si>
    <t>*Формируется  по статье 120 "Доходы от собственности" аналитической группы подвида доходов бюджетов.</t>
  </si>
  <si>
    <t>** Указывается   наименование   объекта   имущества,   переданного (планируемого к передаче) в аренду</t>
  </si>
  <si>
    <t>2. Расчеты (обоснования) доходов от оказания услуг (выполнения работ) *</t>
  </si>
  <si>
    <t>2.1 Доходы муниципальных учреждений от поступлений субсидий на финансовое обеспечение выполнения ими муниципального задания</t>
  </si>
  <si>
    <t>Объем планируемых поступлений, руб.</t>
  </si>
  <si>
    <t>Субсидия на финансовое обеспечение выполнения государственного (муниципального) задания за счет средств бюджета МО "Всеволожский мун.р-н" ЛО</t>
  </si>
  <si>
    <t>2.2    Доходы от оказания услуг, выполнения работ, компенсации затрат учреждения в части приносящей доход деятельности</t>
  </si>
  <si>
    <t>Наименование услуги (работы)</t>
  </si>
  <si>
    <t>Плата (тариф) за единицу услуги (работы)</t>
  </si>
  <si>
    <t>Планируемое количество потребителей, воспользовавшихся услугами (работами) учреждения</t>
  </si>
  <si>
    <t xml:space="preserve"> в абсолютных величинах                            (гр.8- гр.9)</t>
  </si>
  <si>
    <t>в процентах     (гр.10/гр.9*100%)</t>
  </si>
  <si>
    <t>доходы от оказания платных услуг (родительская  плата за присмотр и уход за ребенком 2064)</t>
  </si>
  <si>
    <t>снижение посещаемости</t>
  </si>
  <si>
    <t>доходы от оказания платных услуг (поступление  от оказания дополнительных платных образовательных услуг 2062)</t>
  </si>
  <si>
    <t>доходы от компенсации затрат (питание сотрудников 2063)</t>
  </si>
  <si>
    <t>остаток 2024г</t>
  </si>
  <si>
    <t>доходы от операционной апенды</t>
  </si>
  <si>
    <t>*Формируется  по  статье  130  "Доходы  от  оказания  платных услуг (работ), компенсаций затрат" аналитической группы подвида доходов бюджетов.</t>
  </si>
  <si>
    <t>3. Расчеты (обоснования) доходов в виде штрафов, возмещения ущерба*</t>
  </si>
  <si>
    <t>* Формируется  по  статье  140  "Штрафы, пени, неустойки, возмещения ущерба" аналитической группы подвида доходов бюджетов.</t>
  </si>
  <si>
    <t>4. Расчеты (обоснования) доходов в виде безвозмездных денежных поступлений*</t>
  </si>
  <si>
    <t>4.1 Поступления текущего характера бюджетным и автономным учреждениям от сектора государственного управления</t>
  </si>
  <si>
    <t>4.2 Поступления текущего характера от организаций государственного сектора</t>
  </si>
  <si>
    <t>4.3 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</si>
  <si>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4.4 Поступления капитального характера бюджетным и автономным учреждениям от сектора государственного управления</t>
  </si>
  <si>
    <t>4.5. Прочие безвозмездные денежные поступления</t>
  </si>
  <si>
    <t>доходы от оказания платных услуг (поступление  от оказания дополнительных платных образовательных услуг 2063)</t>
  </si>
  <si>
    <t>* Формируется  по  статье  150  "Безвозмездные денежные поступления" аналитической группы подвида доходов бюджетов.</t>
  </si>
  <si>
    <t>5. Расчеты (обоснования) объема поступлений от прочих доходов*</t>
  </si>
  <si>
    <t>* Формируется  по  статье  180  "Прочие доходы" аналитической группы подвида доходов бюджетов.</t>
  </si>
  <si>
    <t>целевые субсидии</t>
  </si>
  <si>
    <t xml:space="preserve"> Расчеты (обоснования) плановых показателей по выплатам текущего финансового года</t>
  </si>
  <si>
    <t>1. Расчеты (обоснования) выплат персоналу</t>
  </si>
  <si>
    <t>1.1. Расчеты (обоснования) расходов на оплату труда</t>
  </si>
  <si>
    <t>Категории 
персонала/
должности</t>
  </si>
  <si>
    <t>Установленная численность, (единиц)</t>
  </si>
  <si>
    <t>Среднемесячный размер оплаты труда на одного работника, руб.</t>
  </si>
  <si>
    <t>Иные расходы, включаемые в фонд оплаты труда</t>
  </si>
  <si>
    <t>Фонд оплаты труда в год, руб. 
(гр. 3 x (гр. 4 +гр. 8) x 12)</t>
  </si>
  <si>
    <t xml:space="preserve">в том числе: </t>
  </si>
  <si>
    <t>всего      (гр.5+гр.6+гр.7)</t>
  </si>
  <si>
    <t>в том числе:</t>
  </si>
  <si>
    <t>Субсидии на выполнение муниципального задания 
(руб.)</t>
  </si>
  <si>
    <t>Субсидии на иные цели (руб.)</t>
  </si>
  <si>
    <t>Поступления от оказания услуг (выполнения работ) на платной основе и от приносящей доход деятельности (руб.)</t>
  </si>
  <si>
    <t>по 
должностному окладу</t>
  </si>
  <si>
    <t>по выплатам компенсационного характера</t>
  </si>
  <si>
    <t>по выплатам стимулирующего характера</t>
  </si>
  <si>
    <t>Всего</t>
  </si>
  <si>
    <t>Из них: гранты</t>
  </si>
  <si>
    <t>Расходы на выплату заработной платы, в том числе:</t>
  </si>
  <si>
    <t>Х</t>
  </si>
  <si>
    <t>Педагогические работники</t>
  </si>
  <si>
    <t>Технический персонал</t>
  </si>
  <si>
    <t>1.3</t>
  </si>
  <si>
    <t>Рабочие</t>
  </si>
  <si>
    <t>1.4</t>
  </si>
  <si>
    <t>Пособия за первые три дня временной нетрудоспособности за счет средств работодателя (пед.персонал)</t>
  </si>
  <si>
    <t>Пособия за первые три дня временной нетрудоспособности за счет средств работодателя (тех.персонал)</t>
  </si>
  <si>
    <t>Пособия за первые три дня временной нетрудоспособности за счет средств работодателя (рабочие)</t>
  </si>
  <si>
    <r>
      <t>1.4.</t>
    </r>
    <r>
      <rPr>
        <sz val="6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Расчеты (обоснования) страховых взносов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 и на обязательное социальное страхование от несчастных случаев на производстве и профессиональных заболеваний в Социальный фонд Российской Федерации</t>
    </r>
  </si>
  <si>
    <t>Ставка 
взноса (процент)</t>
  </si>
  <si>
    <t>Размер базы 
для 
начисления страховых взносов (руб.)</t>
  </si>
  <si>
    <t>Сумма 
взноса 
(руб.)</t>
  </si>
  <si>
    <t>Субсидии 
на выполнение муниципального задания (руб.)</t>
  </si>
  <si>
    <t>Из них: 
гранты</t>
  </si>
  <si>
    <t>ё</t>
  </si>
  <si>
    <t>Страховые взносы 
 всего</t>
  </si>
  <si>
    <t xml:space="preserve">пенсионный фонд по ставке </t>
  </si>
  <si>
    <t xml:space="preserve">фонд соц. Страхования </t>
  </si>
  <si>
    <t xml:space="preserve">соц.страхование </t>
  </si>
  <si>
    <t>1,4</t>
  </si>
  <si>
    <t xml:space="preserve">фонд мед.страхования </t>
  </si>
  <si>
    <t xml:space="preserve">Итого </t>
  </si>
  <si>
    <t>3.2. Расчет (обоснование) расходов на уплату прочих налогов и сборов</t>
  </si>
  <si>
    <t>Наименование расходов</t>
  </si>
  <si>
    <t>Налоговая база (руб.)</t>
  </si>
  <si>
    <t>Ставка 
налога 
(процент)</t>
  </si>
  <si>
    <t>Всего, руб.
(гр. 3 x гр. 4 / 100)</t>
  </si>
  <si>
    <t>Субсидии на 
выполнение муниципального задания 
(руб.)</t>
  </si>
  <si>
    <t>Транспортный налог</t>
  </si>
  <si>
    <t>По транспортным средствам:</t>
  </si>
  <si>
    <t>Водный налог</t>
  </si>
  <si>
    <t>По объектам:</t>
  </si>
  <si>
    <t>* Формируется по элементу вида расходов 852 "Уплата прочих налогов, сборов" классификации расходов бюджетов.</t>
  </si>
  <si>
    <t>3.3. Расчет (обоснование) расходов на иные платежи</t>
  </si>
  <si>
    <t>Наименование 
платежа</t>
  </si>
  <si>
    <t>Размер 
платежа 
(руб.)</t>
  </si>
  <si>
    <t>Кол-во платежей 
в год</t>
  </si>
  <si>
    <t>Общая 
сумма платежей (руб.)
(гр. 4 x гр. 5)</t>
  </si>
  <si>
    <t>Иные платежи, всего</t>
  </si>
  <si>
    <t>*Формируется  по элементу вида расходов 853 "Уплата иных платежей" классификации расходов бюджетов.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</si>
  <si>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</si>
  <si>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</si>
  <si>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 (ед.)</t>
  </si>
  <si>
    <t>Количество платежей в год (ед.)</t>
  </si>
  <si>
    <t>Стоимость за единицу (руб.)</t>
  </si>
  <si>
    <t xml:space="preserve">Сумма, 
руб.
(гр. 3 x 
гр. 4 x гр. 5)
</t>
  </si>
  <si>
    <t>Субсидии 
на 
выполнение муниципального задания 
(руб.)</t>
  </si>
  <si>
    <t>Абонентская 
плата за абонентский номер</t>
  </si>
  <si>
    <t>Повременная оплата междугородных, международных 
и местных телефонных соединений</t>
  </si>
  <si>
    <t>доступ к СЭД</t>
  </si>
  <si>
    <t>Услуги 
телефонно-телеграфной, факсимильной, пейджинговой связи, радиосвязи</t>
  </si>
  <si>
    <t>Пересылка почтовой корреспонденции с использованием франкировальной машины</t>
  </si>
  <si>
    <t>Услуги фельдъегерской 
и специальной связи</t>
  </si>
  <si>
    <t>Услуги интернет провайдеров</t>
  </si>
  <si>
    <t>Услуги электронной почты (электронный адрес)</t>
  </si>
  <si>
    <t>6.2. Расчет (обоснование) расходов на оплату транспортных услуг</t>
  </si>
  <si>
    <t>Количество услуг перевозки</t>
  </si>
  <si>
    <t>Цена услуги перевозки (руб.)</t>
  </si>
  <si>
    <t>Сумма, руб.
(гр. 3 x гр. 4)</t>
  </si>
  <si>
    <t>Плата за перевозку (доставку) грузов (отправлений)</t>
  </si>
  <si>
    <t>Обеспечение должностных лиц проездными документами в служебных целях</t>
  </si>
  <si>
    <t>6.3. Расчет (обоснование) расходов на оплату коммунальных услуг</t>
  </si>
  <si>
    <t>Код по КВР</t>
  </si>
  <si>
    <t>Единица измерения</t>
  </si>
  <si>
    <t>Размер потребления ресурсов</t>
  </si>
  <si>
    <t>Тариф 
(с учетом НДС) 
(руб.)</t>
  </si>
  <si>
    <t>Сумма, 
руб. (гр. 5 x 
гр. 6)</t>
  </si>
  <si>
    <t>теплоснабжение</t>
  </si>
  <si>
    <t>гКал</t>
  </si>
  <si>
    <t>электроснабжение</t>
  </si>
  <si>
    <t>квтчас</t>
  </si>
  <si>
    <t>водоснабжение</t>
  </si>
  <si>
    <t>м3</t>
  </si>
  <si>
    <t>вывоз тко</t>
  </si>
  <si>
    <t>м-ц</t>
  </si>
  <si>
    <t>6.4. Расчет (обоснование) расходов на оплату аренды имущества</t>
  </si>
  <si>
    <t>Количество</t>
  </si>
  <si>
    <t>Ставка арендной платы</t>
  </si>
  <si>
    <t>Стоимость 
с учетом 
НДС, руб.
(гр. 3 x гр. 4)</t>
  </si>
  <si>
    <t>Аренда недвижимого имущества</t>
  </si>
  <si>
    <t>Аренда 
движимого имущества</t>
  </si>
  <si>
    <t>6.5. Расчет (обоснование) расходов на оплату работ, услуг по содержанию имущества</t>
  </si>
  <si>
    <t>Количество работ (услуг) (шт.)</t>
  </si>
  <si>
    <t>Стоимость работ (услуг) (руб.)</t>
  </si>
  <si>
    <t>Сумма 
(руб.)
(гр. 3 x гр. 4)</t>
  </si>
  <si>
    <t>Содержание 
объектов недвижимого имущества в чистоте</t>
  </si>
  <si>
    <t>Уборка снега, 
мусора</t>
  </si>
  <si>
    <t>Вывоз снега</t>
  </si>
  <si>
    <t>Дезинфекция, дезинсекция, дератизация, газация</t>
  </si>
  <si>
    <t>Санитарно-гигиеническое обслуживание, мойка и чистка помещений, окон, натирка полов</t>
  </si>
  <si>
    <t>1,5</t>
  </si>
  <si>
    <t>спил деревьев</t>
  </si>
  <si>
    <t>Содержание 
объектов движимого имущества в чистоте</t>
  </si>
  <si>
    <t>Мойка и чистка (химчистка) движимого имущества, в том числе транспорта</t>
  </si>
  <si>
    <t>2.2</t>
  </si>
  <si>
    <t>прачечные услуги</t>
  </si>
  <si>
    <t>Ремонт имущества (текущий)</t>
  </si>
  <si>
    <t>3.1</t>
  </si>
  <si>
    <t>В том числе:
устранение неисправностей (восстановление работоспособности) объектов имущества</t>
  </si>
  <si>
    <t>3.2</t>
  </si>
  <si>
    <t>ремонтные работы</t>
  </si>
  <si>
    <t>3,3</t>
  </si>
  <si>
    <t>3,4</t>
  </si>
  <si>
    <t>3,5</t>
  </si>
  <si>
    <t>тек.ремонтные работы</t>
  </si>
  <si>
    <t>Противопожарные мероприятия, связанные с содержанием имущества</t>
  </si>
  <si>
    <t>По мероприятиям:</t>
  </si>
  <si>
    <t>Мероприятия по охране труда и ГС</t>
  </si>
  <si>
    <t>5.1</t>
  </si>
  <si>
    <t xml:space="preserve">тревожная кнопка </t>
  </si>
  <si>
    <t>обслуживание инженерных сетей</t>
  </si>
  <si>
    <t>обслуживание оргтехники</t>
  </si>
  <si>
    <t>заправка катриджей</t>
  </si>
  <si>
    <t>замер сопротивления</t>
  </si>
  <si>
    <t>6.6. Расчет (обоснование) расходов на оплату прочих работ, услуг и других расходов не включенные в другие группы</t>
  </si>
  <si>
    <t>Количество договоров (шт.)</t>
  </si>
  <si>
    <t>Стоимость услуги, руб.</t>
  </si>
  <si>
    <t>Сумма 
(руб.)
(гр. 4 x гр. 5)</t>
  </si>
  <si>
    <t>Оплата услуг вневедомственной, пожарной охраны, всего</t>
  </si>
  <si>
    <t>По объектам</t>
  </si>
  <si>
    <t>детский сад</t>
  </si>
  <si>
    <t>Оплата информационно-вычислительных и информационно-правовых услуг</t>
  </si>
  <si>
    <t>сопровождение (обновление) программного обеспечения</t>
  </si>
  <si>
    <t>мед.осмотр</t>
  </si>
  <si>
    <t>охрана</t>
  </si>
  <si>
    <t>лабораторные исследования</t>
  </si>
  <si>
    <t>обучение</t>
  </si>
  <si>
    <t>право использования программы для ЭВМ "Контур-Экстерн"</t>
  </si>
  <si>
    <t>прочие</t>
  </si>
  <si>
    <t>6.7. Расчет (обоснование) расходов на приобретение основных средств</t>
  </si>
  <si>
    <t>Приобретение основных средств</t>
  </si>
  <si>
    <t>По группам объектов:</t>
  </si>
  <si>
    <t>кондиционер на склад</t>
  </si>
  <si>
    <t>оргтехника</t>
  </si>
  <si>
    <t>1.5</t>
  </si>
  <si>
    <t>техника для кухни</t>
  </si>
  <si>
    <t>Приобретение нематериальных активов</t>
  </si>
  <si>
    <t>Приобретение непроизводственных активов</t>
  </si>
  <si>
    <t>6.8. Расчет (обоснование) расходов на приобретение материальных запасов</t>
  </si>
  <si>
    <t>Количество (шт.)</t>
  </si>
  <si>
    <t>Цены за единицу (руб.)</t>
  </si>
  <si>
    <t>Сумма, 
руб.
(гр. 5 x гр. 6)</t>
  </si>
  <si>
    <t>Субсидии на выполнение муниципального задания (руб.)</t>
  </si>
  <si>
    <t>Приобретение материалов</t>
  </si>
  <si>
    <t>По группам материалов:</t>
  </si>
  <si>
    <t>1,2</t>
  </si>
  <si>
    <t>1,3</t>
  </si>
  <si>
    <t>стройматериалы</t>
  </si>
  <si>
    <t>шт</t>
  </si>
  <si>
    <t>моющие ср-ва и ср-ва гигиены</t>
  </si>
  <si>
    <t>кан товары</t>
  </si>
  <si>
    <t>продукты питания</t>
  </si>
  <si>
    <t>кг</t>
  </si>
  <si>
    <t>1,6</t>
  </si>
  <si>
    <t>учебные расходы</t>
  </si>
  <si>
    <t>24</t>
  </si>
  <si>
    <t>16</t>
  </si>
  <si>
    <t>должность</t>
  </si>
  <si>
    <t>подпись</t>
  </si>
  <si>
    <t xml:space="preserve">        _______________</t>
  </si>
  <si>
    <r>
      <t xml:space="preserve">   </t>
    </r>
    <r>
      <rPr>
        <sz val="8"/>
        <color rgb="FF000000"/>
        <rFont val="Times New Roman"/>
        <family val="1"/>
        <charset val="204"/>
      </rPr>
      <t>должность</t>
    </r>
  </si>
  <si>
    <t>"   24 "      января</t>
  </si>
  <si>
    <t>МДОУ "ДСКВ №13" п.Щеглово</t>
  </si>
  <si>
    <t>____________                     Климова С.В.</t>
  </si>
  <si>
    <t xml:space="preserve">                "24" января  2025 г.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</si>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</sst>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0.0%"/>
    <numFmt numFmtId="166" formatCode="#,##0.00_ ;\-#,##0.00\ "/>
  </numFmts>
  <fonts count="35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  <font>
      <sz val="11"/>
      <color indexed="8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5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Arial Cyr"/>
      <charset val="204"/>
    </font>
    <font>
      <sz val="9.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u/>
      <sz val="11"/>
      <color indexed="8"/>
      <name val="Calibri"/>
      <family val="2"/>
      <scheme val="minor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42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4" fillId="2" borderId="11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5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left"/>
    </xf>
    <xf numFmtId="0" fontId="2" fillId="2" borderId="33" xfId="0" applyNumberFormat="1" applyFont="1" applyFill="1" applyBorder="1" applyAlignment="1">
      <alignment horizontal="center" vertical="top"/>
    </xf>
    <xf numFmtId="0" fontId="2" fillId="2" borderId="34" xfId="0" applyNumberFormat="1" applyFont="1" applyFill="1" applyBorder="1" applyAlignment="1">
      <alignment horizontal="center" vertical="top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0" fontId="1" fillId="2" borderId="4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49" fontId="4" fillId="2" borderId="16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2" fillId="2" borderId="37" xfId="0" applyNumberFormat="1" applyFont="1" applyFill="1" applyBorder="1" applyAlignment="1">
      <alignment horizontal="center" vertical="top"/>
    </xf>
    <xf numFmtId="0" fontId="2" fillId="2" borderId="38" xfId="0" applyNumberFormat="1" applyFont="1" applyFill="1" applyBorder="1" applyAlignment="1">
      <alignment horizontal="center" vertical="top"/>
    </xf>
    <xf numFmtId="0" fontId="1" fillId="2" borderId="35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3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2" fillId="2" borderId="21" xfId="0" applyNumberFormat="1" applyFont="1" applyFill="1" applyBorder="1" applyAlignment="1">
      <alignment horizontal="center" vertical="top"/>
    </xf>
    <xf numFmtId="0" fontId="0" fillId="0" borderId="21" xfId="0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center"/>
    </xf>
    <xf numFmtId="0" fontId="10" fillId="2" borderId="35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10" fillId="2" borderId="36" xfId="0" applyNumberFormat="1" applyFont="1" applyFill="1" applyBorder="1" applyAlignment="1">
      <alignment horizontal="center"/>
    </xf>
    <xf numFmtId="0" fontId="11" fillId="2" borderId="21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14" fillId="0" borderId="11" xfId="1" applyFont="1" applyBorder="1" applyAlignment="1">
      <alignment horizontal="center" vertical="center" wrapText="1"/>
    </xf>
    <xf numFmtId="43" fontId="14" fillId="0" borderId="12" xfId="1" applyFont="1" applyBorder="1" applyAlignment="1">
      <alignment horizontal="center" vertical="center" wrapText="1"/>
    </xf>
    <xf numFmtId="43" fontId="14" fillId="0" borderId="10" xfId="0" applyNumberFormat="1" applyFont="1" applyBorder="1" applyAlignment="1">
      <alignment horizontal="center" vertical="center" wrapText="1"/>
    </xf>
    <xf numFmtId="43" fontId="0" fillId="0" borderId="10" xfId="0" applyNumberForma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6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43" fontId="14" fillId="0" borderId="10" xfId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43" fontId="16" fillId="0" borderId="10" xfId="1" applyFont="1" applyBorder="1" applyAlignment="1">
      <alignment horizontal="center" vertical="center" wrapText="1"/>
    </xf>
    <xf numFmtId="43" fontId="16" fillId="0" borderId="11" xfId="1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20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43" fontId="14" fillId="2" borderId="1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left" vertical="center" wrapText="1"/>
    </xf>
    <xf numFmtId="43" fontId="14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4" fillId="2" borderId="10" xfId="0" applyNumberFormat="1" applyFont="1" applyFill="1" applyBorder="1" applyAlignment="1">
      <alignment horizontal="center" vertical="center"/>
    </xf>
    <xf numFmtId="0" fontId="24" fillId="2" borderId="11" xfId="0" applyNumberFormat="1" applyFont="1" applyFill="1" applyBorder="1" applyAlignment="1">
      <alignment horizontal="center" vertical="center"/>
    </xf>
    <xf numFmtId="0" fontId="24" fillId="2" borderId="12" xfId="0" applyNumberFormat="1" applyFont="1" applyFill="1" applyBorder="1" applyAlignment="1">
      <alignment horizontal="center" vertical="center"/>
    </xf>
    <xf numFmtId="43" fontId="24" fillId="2" borderId="10" xfId="1" applyFont="1" applyFill="1" applyBorder="1" applyAlignment="1">
      <alignment horizontal="center" vertical="center"/>
    </xf>
    <xf numFmtId="43" fontId="24" fillId="2" borderId="11" xfId="1" applyFont="1" applyFill="1" applyBorder="1" applyAlignment="1">
      <alignment horizontal="center" vertical="center"/>
    </xf>
    <xf numFmtId="43" fontId="24" fillId="2" borderId="12" xfId="1" applyFont="1" applyFill="1" applyBorder="1" applyAlignment="1">
      <alignment horizontal="center" vertical="center"/>
    </xf>
    <xf numFmtId="43" fontId="20" fillId="2" borderId="10" xfId="1" applyFont="1" applyFill="1" applyBorder="1" applyAlignment="1">
      <alignment horizontal="center" vertical="center"/>
    </xf>
    <xf numFmtId="43" fontId="20" fillId="2" borderId="11" xfId="1" applyFont="1" applyFill="1" applyBorder="1" applyAlignment="1">
      <alignment horizontal="center" vertical="center"/>
    </xf>
    <xf numFmtId="43" fontId="20" fillId="2" borderId="12" xfId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43" fontId="20" fillId="2" borderId="10" xfId="1" applyFont="1" applyFill="1" applyBorder="1" applyAlignment="1">
      <alignment vertical="center"/>
    </xf>
    <xf numFmtId="43" fontId="20" fillId="2" borderId="11" xfId="1" applyFont="1" applyFill="1" applyBorder="1" applyAlignment="1">
      <alignment vertical="center"/>
    </xf>
    <xf numFmtId="43" fontId="20" fillId="2" borderId="12" xfId="1" applyFont="1" applyFill="1" applyBorder="1" applyAlignment="1">
      <alignment vertical="center"/>
    </xf>
    <xf numFmtId="49" fontId="24" fillId="0" borderId="10" xfId="0" applyNumberFormat="1" applyFont="1" applyBorder="1" applyAlignment="1">
      <alignment horizontal="left" vertical="center" wrapText="1"/>
    </xf>
    <xf numFmtId="43" fontId="24" fillId="0" borderId="10" xfId="1" applyFont="1" applyBorder="1" applyAlignment="1">
      <alignment horizontal="center" vertical="center"/>
    </xf>
    <xf numFmtId="43" fontId="24" fillId="0" borderId="11" xfId="1" applyFont="1" applyBorder="1" applyAlignment="1">
      <alignment horizontal="center" vertical="center"/>
    </xf>
    <xf numFmtId="43" fontId="24" fillId="0" borderId="12" xfId="1" applyFont="1" applyBorder="1" applyAlignment="1">
      <alignment horizontal="center" vertical="center"/>
    </xf>
    <xf numFmtId="0" fontId="22" fillId="2" borderId="0" xfId="0" applyFont="1" applyFill="1" applyAlignment="1">
      <alignment horizontal="justify" vertical="center" wrapText="1"/>
    </xf>
    <xf numFmtId="0" fontId="22" fillId="2" borderId="0" xfId="0" applyFont="1" applyFill="1"/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0" borderId="11" xfId="0" applyNumberFormat="1" applyFont="1" applyBorder="1" applyAlignment="1">
      <alignment horizontal="left" vertical="center" wrapText="1"/>
    </xf>
    <xf numFmtId="0" fontId="24" fillId="0" borderId="12" xfId="0" applyNumberFormat="1" applyFont="1" applyBorder="1" applyAlignment="1">
      <alignment horizontal="left" vertical="center" wrapText="1"/>
    </xf>
    <xf numFmtId="164" fontId="24" fillId="0" borderId="10" xfId="0" applyNumberFormat="1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  <xf numFmtId="165" fontId="24" fillId="0" borderId="12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22" fillId="0" borderId="0" xfId="0" applyFont="1"/>
    <xf numFmtId="43" fontId="22" fillId="0" borderId="0" xfId="0" applyNumberFormat="1" applyFont="1"/>
    <xf numFmtId="0" fontId="24" fillId="0" borderId="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left" vertical="center" wrapText="1"/>
    </xf>
    <xf numFmtId="49" fontId="24" fillId="2" borderId="21" xfId="0" applyNumberFormat="1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49" fontId="24" fillId="2" borderId="10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43" fontId="24" fillId="2" borderId="10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top"/>
    </xf>
    <xf numFmtId="49" fontId="24" fillId="0" borderId="11" xfId="0" applyNumberFormat="1" applyFont="1" applyBorder="1" applyAlignment="1">
      <alignment horizontal="center" vertical="top"/>
    </xf>
    <xf numFmtId="49" fontId="24" fillId="0" borderId="12" xfId="0" applyNumberFormat="1" applyFont="1" applyBorder="1" applyAlignment="1">
      <alignment horizontal="center" vertical="top"/>
    </xf>
    <xf numFmtId="49" fontId="24" fillId="2" borderId="10" xfId="0" applyNumberFormat="1" applyFont="1" applyFill="1" applyBorder="1" applyAlignment="1">
      <alignment horizontal="center" vertical="top"/>
    </xf>
    <xf numFmtId="49" fontId="24" fillId="2" borderId="11" xfId="0" applyNumberFormat="1" applyFont="1" applyFill="1" applyBorder="1" applyAlignment="1">
      <alignment horizontal="center" vertical="top"/>
    </xf>
    <xf numFmtId="49" fontId="24" fillId="2" borderId="12" xfId="0" applyNumberFormat="1" applyFont="1" applyFill="1" applyBorder="1" applyAlignment="1">
      <alignment horizontal="center" vertical="top"/>
    </xf>
    <xf numFmtId="49" fontId="24" fillId="2" borderId="10" xfId="0" applyNumberFormat="1" applyFont="1" applyFill="1" applyBorder="1" applyAlignment="1">
      <alignment horizontal="left" vertical="top" wrapText="1"/>
    </xf>
    <xf numFmtId="0" fontId="24" fillId="0" borderId="0" xfId="0" applyFont="1"/>
    <xf numFmtId="0" fontId="24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0" fontId="24" fillId="2" borderId="12" xfId="0" applyFont="1" applyFill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4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4" fillId="2" borderId="10" xfId="0" applyNumberFormat="1" applyFont="1" applyFill="1" applyBorder="1" applyAlignment="1">
      <alignment horizontal="center" vertical="center"/>
    </xf>
    <xf numFmtId="0" fontId="24" fillId="2" borderId="11" xfId="0" applyNumberFormat="1" applyFont="1" applyFill="1" applyBorder="1" applyAlignment="1">
      <alignment horizontal="center" vertical="center"/>
    </xf>
    <xf numFmtId="0" fontId="24" fillId="2" borderId="12" xfId="0" applyNumberFormat="1" applyFont="1" applyFill="1" applyBorder="1" applyAlignment="1">
      <alignment horizontal="center" vertical="center"/>
    </xf>
    <xf numFmtId="0" fontId="24" fillId="2" borderId="11" xfId="0" applyNumberFormat="1" applyFont="1" applyFill="1" applyBorder="1" applyAlignment="1">
      <alignment horizontal="left" vertical="center" wrapText="1"/>
    </xf>
    <xf numFmtId="0" fontId="24" fillId="2" borderId="12" xfId="0" applyNumberFormat="1" applyFont="1" applyFill="1" applyBorder="1" applyAlignment="1">
      <alignment horizontal="left" vertical="center" wrapText="1"/>
    </xf>
    <xf numFmtId="9" fontId="24" fillId="0" borderId="10" xfId="3" applyFont="1" applyBorder="1" applyAlignment="1">
      <alignment horizontal="center" vertical="center"/>
    </xf>
    <xf numFmtId="9" fontId="24" fillId="0" borderId="11" xfId="3" applyFont="1" applyBorder="1" applyAlignment="1">
      <alignment horizontal="center" vertical="center"/>
    </xf>
    <xf numFmtId="43" fontId="24" fillId="2" borderId="10" xfId="1" applyFont="1" applyFill="1" applyBorder="1" applyAlignment="1">
      <alignment horizontal="center" vertical="center"/>
    </xf>
    <xf numFmtId="43" fontId="24" fillId="2" borderId="11" xfId="1" applyFont="1" applyFill="1" applyBorder="1" applyAlignment="1">
      <alignment horizontal="center" vertical="center"/>
    </xf>
    <xf numFmtId="43" fontId="24" fillId="2" borderId="12" xfId="1" applyFont="1" applyFill="1" applyBorder="1" applyAlignment="1">
      <alignment horizontal="center" vertical="center"/>
    </xf>
    <xf numFmtId="0" fontId="22" fillId="2" borderId="0" xfId="0" applyFont="1" applyFill="1" applyAlignment="1"/>
    <xf numFmtId="0" fontId="0" fillId="0" borderId="0" xfId="0" applyAlignment="1"/>
    <xf numFmtId="0" fontId="27" fillId="0" borderId="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43" fontId="0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4" fillId="2" borderId="10" xfId="0" applyNumberFormat="1" applyFont="1" applyFill="1" applyBorder="1" applyAlignment="1">
      <alignment horizontal="center" vertical="center"/>
    </xf>
    <xf numFmtId="2" fontId="24" fillId="2" borderId="11" xfId="0" applyNumberFormat="1" applyFont="1" applyFill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top"/>
    </xf>
    <xf numFmtId="0" fontId="24" fillId="0" borderId="12" xfId="0" applyNumberFormat="1" applyFont="1" applyBorder="1" applyAlignment="1">
      <alignment horizontal="center" vertical="top"/>
    </xf>
    <xf numFmtId="0" fontId="24" fillId="0" borderId="10" xfId="0" applyNumberFormat="1" applyFont="1" applyBorder="1" applyAlignment="1">
      <alignment horizontal="center" vertical="top" wrapText="1"/>
    </xf>
    <xf numFmtId="0" fontId="24" fillId="0" borderId="10" xfId="0" applyNumberFormat="1" applyFont="1" applyBorder="1" applyAlignment="1">
      <alignment horizontal="center" vertical="top"/>
    </xf>
    <xf numFmtId="0" fontId="24" fillId="2" borderId="10" xfId="0" applyNumberFormat="1" applyFont="1" applyFill="1" applyBorder="1" applyAlignment="1">
      <alignment horizontal="center" vertical="top"/>
    </xf>
    <xf numFmtId="0" fontId="24" fillId="2" borderId="11" xfId="0" applyNumberFormat="1" applyFont="1" applyFill="1" applyBorder="1" applyAlignment="1">
      <alignment horizontal="center" vertical="top"/>
    </xf>
    <xf numFmtId="0" fontId="24" fillId="2" borderId="12" xfId="0" applyNumberFormat="1" applyFont="1" applyFill="1" applyBorder="1" applyAlignment="1">
      <alignment horizontal="center" vertical="top"/>
    </xf>
    <xf numFmtId="0" fontId="20" fillId="0" borderId="10" xfId="0" applyNumberFormat="1" applyFont="1" applyBorder="1" applyAlignment="1">
      <alignment horizontal="center" vertical="top" wrapText="1"/>
    </xf>
    <xf numFmtId="166" fontId="24" fillId="0" borderId="10" xfId="2" applyNumberFormat="1" applyFont="1" applyBorder="1" applyAlignment="1">
      <alignment horizontal="center" vertical="top"/>
    </xf>
    <xf numFmtId="166" fontId="24" fillId="0" borderId="11" xfId="2" applyNumberFormat="1" applyFont="1" applyBorder="1" applyAlignment="1">
      <alignment horizontal="center" vertical="top"/>
    </xf>
    <xf numFmtId="166" fontId="24" fillId="0" borderId="12" xfId="2" applyNumberFormat="1" applyFont="1" applyBorder="1" applyAlignment="1">
      <alignment horizontal="center" vertical="top"/>
    </xf>
    <xf numFmtId="0" fontId="24" fillId="2" borderId="42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left" vertical="center" wrapText="1"/>
    </xf>
    <xf numFmtId="43" fontId="24" fillId="0" borderId="10" xfId="1" applyFont="1" applyBorder="1" applyAlignment="1">
      <alignment vertical="center" wrapText="1"/>
    </xf>
    <xf numFmtId="43" fontId="24" fillId="2" borderId="10" xfId="1" applyFont="1" applyFill="1" applyBorder="1" applyAlignment="1">
      <alignment vertical="center" wrapText="1"/>
    </xf>
    <xf numFmtId="43" fontId="24" fillId="2" borderId="10" xfId="1" applyFont="1" applyFill="1" applyBorder="1" applyAlignment="1">
      <alignment horizontal="center"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left" vertical="center" wrapText="1"/>
    </xf>
    <xf numFmtId="43" fontId="0" fillId="0" borderId="11" xfId="1" applyFont="1" applyBorder="1" applyAlignment="1">
      <alignment horizontal="center" vertical="center" wrapText="1"/>
    </xf>
    <xf numFmtId="43" fontId="0" fillId="0" borderId="12" xfId="1" applyFont="1" applyBorder="1" applyAlignment="1">
      <alignment horizontal="center" vertical="center" wrapText="1"/>
    </xf>
    <xf numFmtId="0" fontId="22" fillId="2" borderId="0" xfId="0" applyNumberFormat="1" applyFont="1" applyFill="1"/>
    <xf numFmtId="0" fontId="24" fillId="0" borderId="21" xfId="0" applyNumberFormat="1" applyFont="1" applyBorder="1" applyAlignment="1">
      <alignment horizontal="center" vertical="center" wrapText="1"/>
    </xf>
    <xf numFmtId="0" fontId="24" fillId="0" borderId="22" xfId="0" applyNumberFormat="1" applyFont="1" applyBorder="1" applyAlignment="1">
      <alignment horizontal="center" vertical="center" wrapText="1"/>
    </xf>
    <xf numFmtId="0" fontId="24" fillId="0" borderId="9" xfId="0" applyNumberFormat="1" applyFont="1" applyBorder="1" applyAlignment="1">
      <alignment horizontal="center" vertical="center" wrapText="1"/>
    </xf>
    <xf numFmtId="0" fontId="24" fillId="2" borderId="9" xfId="0" applyNumberFormat="1" applyFont="1" applyFill="1" applyBorder="1" applyAlignment="1">
      <alignment horizontal="center" vertical="center" wrapText="1"/>
    </xf>
    <xf numFmtId="0" fontId="24" fillId="2" borderId="21" xfId="0" applyNumberFormat="1" applyFont="1" applyFill="1" applyBorder="1" applyAlignment="1">
      <alignment horizontal="center" vertical="center" wrapText="1"/>
    </xf>
    <xf numFmtId="0" fontId="24" fillId="2" borderId="22" xfId="0" applyNumberFormat="1" applyFont="1" applyFill="1" applyBorder="1" applyAlignment="1">
      <alignment horizontal="center" vertical="center" wrapText="1"/>
    </xf>
    <xf numFmtId="0" fontId="24" fillId="2" borderId="11" xfId="0" applyNumberFormat="1" applyFont="1" applyFill="1" applyBorder="1" applyAlignment="1">
      <alignment horizontal="center" vertical="center" wrapText="1"/>
    </xf>
    <xf numFmtId="0" fontId="24" fillId="2" borderId="1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4" fillId="0" borderId="24" xfId="0" applyNumberFormat="1" applyFont="1" applyBorder="1" applyAlignment="1">
      <alignment horizontal="center" vertical="center" wrapText="1"/>
    </xf>
    <xf numFmtId="0" fontId="24" fillId="0" borderId="14" xfId="0" applyNumberFormat="1" applyFont="1" applyBorder="1" applyAlignment="1">
      <alignment horizontal="center" vertical="center" wrapText="1"/>
    </xf>
    <xf numFmtId="0" fontId="24" fillId="2" borderId="14" xfId="0" applyNumberFormat="1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/>
    </xf>
    <xf numFmtId="0" fontId="24" fillId="2" borderId="2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28" fillId="2" borderId="10" xfId="0" applyNumberFormat="1" applyFont="1" applyFill="1" applyBorder="1" applyAlignment="1">
      <alignment horizontal="center" vertical="center" wrapText="1"/>
    </xf>
    <xf numFmtId="0" fontId="28" fillId="2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2" xfId="0" applyNumberFormat="1" applyFont="1" applyBorder="1" applyAlignment="1">
      <alignment horizontal="center" vertical="center" wrapText="1"/>
    </xf>
    <xf numFmtId="43" fontId="0" fillId="0" borderId="11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43" fontId="28" fillId="2" borderId="10" xfId="1" applyFont="1" applyFill="1" applyBorder="1" applyAlignment="1">
      <alignment horizontal="center" vertical="center" wrapText="1"/>
    </xf>
    <xf numFmtId="43" fontId="29" fillId="0" borderId="11" xfId="1" applyFont="1" applyBorder="1" applyAlignment="1">
      <alignment horizontal="center" vertical="center" wrapText="1"/>
    </xf>
    <xf numFmtId="43" fontId="29" fillId="0" borderId="12" xfId="1" applyFont="1" applyBorder="1" applyAlignment="1">
      <alignment horizontal="center" vertical="center" wrapText="1"/>
    </xf>
    <xf numFmtId="2" fontId="24" fillId="2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43" fontId="24" fillId="2" borderId="10" xfId="1" applyNumberFormat="1" applyFont="1" applyFill="1" applyBorder="1" applyAlignment="1">
      <alignment vertical="center" wrapText="1"/>
    </xf>
    <xf numFmtId="43" fontId="0" fillId="0" borderId="11" xfId="1" applyNumberFormat="1" applyFont="1" applyBorder="1" applyAlignment="1">
      <alignment vertical="center" wrapText="1"/>
    </xf>
    <xf numFmtId="43" fontId="0" fillId="0" borderId="12" xfId="1" applyNumberFormat="1" applyFont="1" applyBorder="1" applyAlignment="1">
      <alignment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3" fontId="30" fillId="0" borderId="11" xfId="1" applyFont="1" applyBorder="1" applyAlignment="1">
      <alignment horizontal="center" vertical="center" wrapText="1"/>
    </xf>
    <xf numFmtId="43" fontId="30" fillId="0" borderId="12" xfId="1" applyFont="1" applyBorder="1" applyAlignment="1">
      <alignment horizontal="center" vertical="center" wrapText="1"/>
    </xf>
    <xf numFmtId="43" fontId="31" fillId="0" borderId="0" xfId="0" applyNumberFormat="1" applyFont="1"/>
    <xf numFmtId="0" fontId="10" fillId="2" borderId="1" xfId="0" applyNumberFormat="1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right"/>
    </xf>
    <xf numFmtId="0" fontId="10" fillId="2" borderId="1" xfId="0" applyNumberFormat="1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right"/>
    </xf>
    <xf numFmtId="0" fontId="7" fillId="2" borderId="2" xfId="0" applyNumberFormat="1" applyFont="1" applyFill="1" applyBorder="1"/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4" fillId="2" borderId="1" xfId="0" applyNumberFormat="1" applyFont="1" applyFill="1" applyBorder="1" applyAlignment="1">
      <alignment horizontal="center" wrapText="1"/>
    </xf>
    <xf numFmtId="0" fontId="34" fillId="2" borderId="2" xfId="0" applyNumberFormat="1" applyFont="1" applyFill="1" applyBorder="1" applyAlignment="1">
      <alignment horizontal="center" wrapText="1"/>
    </xf>
    <xf numFmtId="0" fontId="11" fillId="2" borderId="21" xfId="0" applyNumberFormat="1" applyFont="1" applyFill="1" applyBorder="1" applyAlignment="1">
      <alignment horizontal="center" vertical="top" wrapText="1"/>
    </xf>
    <xf numFmtId="49" fontId="34" fillId="2" borderId="2" xfId="0" applyNumberFormat="1" applyFont="1" applyFill="1" applyBorder="1" applyAlignment="1">
      <alignment horizontal="center" wrapText="1"/>
    </xf>
    <xf numFmtId="0" fontId="34" fillId="2" borderId="1" xfId="0" applyNumberFormat="1" applyFont="1" applyFill="1" applyBorder="1" applyAlignment="1">
      <alignment horizontal="left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vertical="top" wrapText="1"/>
    </xf>
    <xf numFmtId="49" fontId="34" fillId="2" borderId="1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"/>
  <sheetViews>
    <sheetView workbookViewId="0">
      <selection activeCell="Y20" sqref="Y20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6" width="10.7109375" customWidth="1"/>
    <col min="7" max="11" width="8" hidden="1"/>
    <col min="12" max="15" width="12.7109375" customWidth="1"/>
    <col min="16" max="20" width="0.85546875" customWidth="1"/>
  </cols>
  <sheetData>
    <row r="1" spans="1:15" ht="15" x14ac:dyDescent="0.25">
      <c r="A1" s="28" t="s">
        <v>259</v>
      </c>
    </row>
    <row r="2" spans="1:15" ht="15" x14ac:dyDescent="0.25">
      <c r="A2" s="28" t="s">
        <v>191</v>
      </c>
      <c r="N2" s="433" t="s">
        <v>1</v>
      </c>
      <c r="O2" s="433"/>
    </row>
    <row r="3" spans="1:15" ht="15" x14ac:dyDescent="0.25">
      <c r="A3" s="29" t="s">
        <v>192</v>
      </c>
      <c r="N3" s="434" t="s">
        <v>260</v>
      </c>
      <c r="O3" s="434"/>
    </row>
    <row r="4" spans="1:15" ht="17.100000000000001" customHeight="1" x14ac:dyDescent="0.25">
      <c r="A4" s="29" t="s">
        <v>193</v>
      </c>
      <c r="N4" s="435" t="s">
        <v>2</v>
      </c>
      <c r="O4" s="435"/>
    </row>
    <row r="5" spans="1:15" ht="15" customHeight="1" x14ac:dyDescent="0.25">
      <c r="A5" s="29" t="s">
        <v>194</v>
      </c>
      <c r="N5" s="436" t="s">
        <v>502</v>
      </c>
      <c r="O5" s="436"/>
    </row>
    <row r="6" spans="1:15" ht="17.100000000000001" customHeight="1" x14ac:dyDescent="0.25">
      <c r="A6" s="29" t="s">
        <v>195</v>
      </c>
      <c r="N6" s="435" t="s">
        <v>3</v>
      </c>
      <c r="O6" s="435"/>
    </row>
    <row r="7" spans="1:15" ht="19.899999999999999" customHeight="1" x14ac:dyDescent="0.25">
      <c r="N7" s="437" t="s">
        <v>503</v>
      </c>
      <c r="O7" s="437"/>
    </row>
    <row r="8" spans="1:15" ht="15" x14ac:dyDescent="0.25">
      <c r="N8" s="438" t="s">
        <v>4</v>
      </c>
      <c r="O8" s="439" t="s">
        <v>5</v>
      </c>
    </row>
    <row r="9" spans="1:15" ht="15" x14ac:dyDescent="0.25">
      <c r="N9" s="440" t="s">
        <v>504</v>
      </c>
      <c r="O9" s="440"/>
    </row>
    <row r="10" spans="1:15" ht="15" x14ac:dyDescent="0.25"/>
    <row r="11" spans="1:15" ht="12.75" customHeight="1" x14ac:dyDescent="0.25">
      <c r="A11" s="48" t="s">
        <v>49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2"/>
    </row>
    <row r="12" spans="1:15" ht="12.75" customHeight="1" x14ac:dyDescent="0.25">
      <c r="A12" s="48" t="s">
        <v>50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6" t="s">
        <v>6</v>
      </c>
    </row>
    <row r="13" spans="1:15" ht="15" x14ac:dyDescent="0.25">
      <c r="O13" s="47"/>
    </row>
    <row r="14" spans="1:15" ht="11.45" customHeight="1" x14ac:dyDescent="0.25">
      <c r="B14" s="49" t="s">
        <v>51</v>
      </c>
      <c r="C14" s="49"/>
      <c r="D14" s="49"/>
      <c r="N14" s="3" t="s">
        <v>7</v>
      </c>
      <c r="O14" s="4" t="s">
        <v>54</v>
      </c>
    </row>
    <row r="15" spans="1:15" ht="15" x14ac:dyDescent="0.25">
      <c r="A15" s="1" t="s">
        <v>8</v>
      </c>
      <c r="N15" s="3" t="s">
        <v>9</v>
      </c>
      <c r="O15" s="5" t="s">
        <v>55</v>
      </c>
    </row>
    <row r="16" spans="1:15" ht="22.7" customHeight="1" x14ac:dyDescent="0.25">
      <c r="A16" s="1" t="s">
        <v>10</v>
      </c>
      <c r="B16" s="45" t="s">
        <v>52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N16" s="3" t="s">
        <v>11</v>
      </c>
      <c r="O16" s="5" t="s">
        <v>56</v>
      </c>
    </row>
    <row r="17" spans="1:15" ht="15" x14ac:dyDescent="0.25">
      <c r="N17" s="3" t="s">
        <v>9</v>
      </c>
      <c r="O17" s="5" t="s">
        <v>57</v>
      </c>
    </row>
    <row r="18" spans="1:15" ht="15" x14ac:dyDescent="0.25">
      <c r="N18" s="3" t="s">
        <v>12</v>
      </c>
      <c r="O18" s="5" t="s">
        <v>58</v>
      </c>
    </row>
    <row r="19" spans="1:15" ht="22.7" customHeight="1" x14ac:dyDescent="0.25">
      <c r="A19" s="1" t="s">
        <v>13</v>
      </c>
      <c r="B19" s="45" t="s">
        <v>53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3" t="s">
        <v>14</v>
      </c>
      <c r="O19" s="5" t="s">
        <v>59</v>
      </c>
    </row>
    <row r="20" spans="1:15" ht="15" x14ac:dyDescent="0.25">
      <c r="A20" s="1" t="s">
        <v>15</v>
      </c>
      <c r="N20" s="3" t="s">
        <v>16</v>
      </c>
      <c r="O20" s="6" t="s">
        <v>17</v>
      </c>
    </row>
    <row r="21" spans="1:15" ht="15" x14ac:dyDescent="0.25"/>
    <row r="22" spans="1:15" ht="15" x14ac:dyDescent="0.25">
      <c r="A22" s="53" t="s">
        <v>18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15" x14ac:dyDescent="0.25"/>
    <row r="24" spans="1:15" ht="13.15" customHeight="1" x14ac:dyDescent="0.25">
      <c r="A24" s="54" t="s">
        <v>19</v>
      </c>
      <c r="B24" s="57" t="s">
        <v>20</v>
      </c>
      <c r="C24" s="57" t="s">
        <v>21</v>
      </c>
      <c r="D24" s="57" t="s">
        <v>22</v>
      </c>
      <c r="E24" s="57" t="s">
        <v>23</v>
      </c>
      <c r="F24" s="57" t="s">
        <v>24</v>
      </c>
      <c r="G24" s="57" t="s">
        <v>25</v>
      </c>
      <c r="H24" s="57" t="s">
        <v>26</v>
      </c>
      <c r="I24" s="57" t="s">
        <v>63</v>
      </c>
      <c r="J24" s="57" t="s">
        <v>27</v>
      </c>
      <c r="K24" s="57" t="s">
        <v>28</v>
      </c>
      <c r="L24" s="50" t="s">
        <v>29</v>
      </c>
      <c r="M24" s="51"/>
      <c r="N24" s="51"/>
      <c r="O24" s="52"/>
    </row>
    <row r="25" spans="1:15" ht="21.95" customHeight="1" x14ac:dyDescent="0.25">
      <c r="A25" s="55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7" t="s">
        <v>60</v>
      </c>
      <c r="M25" s="7" t="s">
        <v>61</v>
      </c>
      <c r="N25" s="7" t="s">
        <v>62</v>
      </c>
      <c r="O25" s="60" t="s">
        <v>30</v>
      </c>
    </row>
    <row r="26" spans="1:15" ht="34.15" customHeight="1" x14ac:dyDescent="0.25">
      <c r="A26" s="56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8" t="s">
        <v>31</v>
      </c>
      <c r="M26" s="8" t="s">
        <v>32</v>
      </c>
      <c r="N26" s="8" t="s">
        <v>33</v>
      </c>
      <c r="O26" s="61"/>
    </row>
    <row r="27" spans="1:15" ht="15" x14ac:dyDescent="0.25">
      <c r="A27" s="9" t="s">
        <v>34</v>
      </c>
      <c r="B27" s="10" t="s">
        <v>35</v>
      </c>
      <c r="C27" s="10" t="s">
        <v>36</v>
      </c>
      <c r="D27" s="10" t="s">
        <v>37</v>
      </c>
      <c r="E27" s="10" t="s">
        <v>38</v>
      </c>
      <c r="F27" s="10" t="s">
        <v>39</v>
      </c>
      <c r="G27" s="10" t="s">
        <v>39</v>
      </c>
      <c r="H27" s="10" t="s">
        <v>39</v>
      </c>
      <c r="I27" s="10" t="s">
        <v>39</v>
      </c>
      <c r="J27" s="10" t="s">
        <v>39</v>
      </c>
      <c r="K27" s="10" t="s">
        <v>39</v>
      </c>
      <c r="L27" s="10" t="s">
        <v>40</v>
      </c>
      <c r="M27" s="10" t="s">
        <v>41</v>
      </c>
      <c r="N27" s="10" t="s">
        <v>42</v>
      </c>
      <c r="O27" s="11" t="s">
        <v>43</v>
      </c>
    </row>
    <row r="28" spans="1:15" ht="15" x14ac:dyDescent="0.25">
      <c r="A28" s="12" t="s">
        <v>44</v>
      </c>
      <c r="B28" s="13" t="s">
        <v>45</v>
      </c>
      <c r="C28" s="14" t="s">
        <v>46</v>
      </c>
      <c r="D28" s="14" t="s">
        <v>46</v>
      </c>
      <c r="E28" s="14" t="s">
        <v>46</v>
      </c>
      <c r="F28" s="14" t="s">
        <v>46</v>
      </c>
      <c r="G28" s="14" t="s">
        <v>46</v>
      </c>
      <c r="H28" s="14" t="s">
        <v>46</v>
      </c>
      <c r="I28" s="14" t="s">
        <v>46</v>
      </c>
      <c r="J28" s="14" t="s">
        <v>46</v>
      </c>
      <c r="K28" s="14" t="s">
        <v>46</v>
      </c>
      <c r="L28" s="15">
        <v>1218346.31</v>
      </c>
      <c r="M28" s="15"/>
      <c r="N28" s="15"/>
      <c r="O28" s="16"/>
    </row>
    <row r="29" spans="1:15" ht="15" x14ac:dyDescent="0.25">
      <c r="A29" s="12" t="s">
        <v>47</v>
      </c>
      <c r="B29" s="17" t="s">
        <v>48</v>
      </c>
      <c r="C29" s="18" t="s">
        <v>46</v>
      </c>
      <c r="D29" s="18" t="s">
        <v>46</v>
      </c>
      <c r="E29" s="18" t="s">
        <v>46</v>
      </c>
      <c r="F29" s="18" t="s">
        <v>46</v>
      </c>
      <c r="G29" s="18" t="s">
        <v>46</v>
      </c>
      <c r="H29" s="18" t="s">
        <v>46</v>
      </c>
      <c r="I29" s="18" t="s">
        <v>46</v>
      </c>
      <c r="J29" s="18" t="s">
        <v>46</v>
      </c>
      <c r="K29" s="18" t="s">
        <v>46</v>
      </c>
      <c r="L29" s="19"/>
      <c r="M29" s="19"/>
      <c r="N29" s="19"/>
      <c r="O29" s="20"/>
    </row>
    <row r="30" spans="1:15" ht="34.5" x14ac:dyDescent="0.25">
      <c r="A30" s="21" t="s">
        <v>67</v>
      </c>
      <c r="B30" s="22" t="s">
        <v>68</v>
      </c>
      <c r="C30" s="23" t="s">
        <v>69</v>
      </c>
      <c r="D30" s="24" t="s">
        <v>69</v>
      </c>
      <c r="E30" s="24" t="s">
        <v>70</v>
      </c>
      <c r="F30" s="24" t="s">
        <v>71</v>
      </c>
      <c r="G30" s="24" t="s">
        <v>72</v>
      </c>
      <c r="H30" s="24" t="s">
        <v>69</v>
      </c>
      <c r="I30" s="24" t="s">
        <v>69</v>
      </c>
      <c r="J30" s="24" t="s">
        <v>73</v>
      </c>
      <c r="K30" s="24" t="s">
        <v>74</v>
      </c>
      <c r="L30" s="19">
        <v>127068300</v>
      </c>
      <c r="M30" s="19">
        <v>127068300</v>
      </c>
      <c r="N30" s="19">
        <v>127068300</v>
      </c>
      <c r="O30" s="20"/>
    </row>
    <row r="31" spans="1:15" ht="34.5" x14ac:dyDescent="0.25">
      <c r="A31" s="25" t="s">
        <v>75</v>
      </c>
      <c r="B31" s="26" t="s">
        <v>76</v>
      </c>
      <c r="C31" s="24" t="s">
        <v>77</v>
      </c>
      <c r="D31" s="24" t="s">
        <v>69</v>
      </c>
      <c r="E31" s="24" t="s">
        <v>70</v>
      </c>
      <c r="F31" s="24" t="s">
        <v>71</v>
      </c>
      <c r="G31" s="24" t="s">
        <v>72</v>
      </c>
      <c r="H31" s="24" t="s">
        <v>69</v>
      </c>
      <c r="I31" s="24" t="s">
        <v>77</v>
      </c>
      <c r="J31" s="24" t="s">
        <v>73</v>
      </c>
      <c r="K31" s="24" t="s">
        <v>74</v>
      </c>
      <c r="L31" s="27">
        <v>122945500</v>
      </c>
      <c r="M31" s="27">
        <v>122945500</v>
      </c>
      <c r="N31" s="27">
        <v>122945500</v>
      </c>
      <c r="O31" s="20"/>
    </row>
    <row r="32" spans="1:15" ht="34.5" x14ac:dyDescent="0.25">
      <c r="A32" s="25" t="s">
        <v>78</v>
      </c>
      <c r="B32" s="26"/>
      <c r="C32" s="24" t="s">
        <v>77</v>
      </c>
      <c r="D32" s="24" t="s">
        <v>79</v>
      </c>
      <c r="E32" s="24" t="s">
        <v>70</v>
      </c>
      <c r="F32" s="24" t="s">
        <v>80</v>
      </c>
      <c r="G32" s="24" t="s">
        <v>35</v>
      </c>
      <c r="H32" s="24" t="s">
        <v>79</v>
      </c>
      <c r="I32" s="24" t="s">
        <v>77</v>
      </c>
      <c r="J32" s="24" t="s">
        <v>73</v>
      </c>
      <c r="K32" s="24" t="s">
        <v>74</v>
      </c>
      <c r="L32" s="27">
        <v>9000000</v>
      </c>
      <c r="M32" s="27">
        <v>9000000</v>
      </c>
      <c r="N32" s="27">
        <v>9000000</v>
      </c>
      <c r="O32" s="20"/>
    </row>
    <row r="33" spans="1:15" ht="34.5" x14ac:dyDescent="0.25">
      <c r="A33" s="25" t="s">
        <v>78</v>
      </c>
      <c r="B33" s="26"/>
      <c r="C33" s="24" t="s">
        <v>77</v>
      </c>
      <c r="D33" s="24" t="s">
        <v>79</v>
      </c>
      <c r="E33" s="24" t="s">
        <v>70</v>
      </c>
      <c r="F33" s="24" t="s">
        <v>81</v>
      </c>
      <c r="G33" s="24" t="s">
        <v>35</v>
      </c>
      <c r="H33" s="24" t="s">
        <v>79</v>
      </c>
      <c r="I33" s="24" t="s">
        <v>77</v>
      </c>
      <c r="J33" s="24" t="s">
        <v>73</v>
      </c>
      <c r="K33" s="24" t="s">
        <v>74</v>
      </c>
      <c r="L33" s="27">
        <v>800000</v>
      </c>
      <c r="M33" s="27">
        <v>800000</v>
      </c>
      <c r="N33" s="27">
        <v>800000</v>
      </c>
      <c r="O33" s="20"/>
    </row>
    <row r="34" spans="1:15" ht="34.5" x14ac:dyDescent="0.25">
      <c r="A34" s="25" t="s">
        <v>82</v>
      </c>
      <c r="B34" s="26"/>
      <c r="C34" s="24" t="s">
        <v>77</v>
      </c>
      <c r="D34" s="24" t="s">
        <v>83</v>
      </c>
      <c r="E34" s="24" t="s">
        <v>70</v>
      </c>
      <c r="F34" s="24" t="s">
        <v>84</v>
      </c>
      <c r="G34" s="24" t="s">
        <v>35</v>
      </c>
      <c r="H34" s="24" t="s">
        <v>83</v>
      </c>
      <c r="I34" s="24" t="s">
        <v>77</v>
      </c>
      <c r="J34" s="24" t="s">
        <v>73</v>
      </c>
      <c r="K34" s="24" t="s">
        <v>74</v>
      </c>
      <c r="L34" s="27">
        <v>800000</v>
      </c>
      <c r="M34" s="27">
        <v>800000</v>
      </c>
      <c r="N34" s="27">
        <v>800000</v>
      </c>
      <c r="O34" s="20"/>
    </row>
    <row r="35" spans="1:15" ht="34.5" x14ac:dyDescent="0.25">
      <c r="A35" s="25" t="s">
        <v>85</v>
      </c>
      <c r="B35" s="26" t="s">
        <v>86</v>
      </c>
      <c r="C35" s="24" t="s">
        <v>77</v>
      </c>
      <c r="D35" s="24" t="s">
        <v>79</v>
      </c>
      <c r="E35" s="24" t="s">
        <v>70</v>
      </c>
      <c r="F35" s="24" t="s">
        <v>71</v>
      </c>
      <c r="G35" s="24" t="s">
        <v>37</v>
      </c>
      <c r="H35" s="24" t="s">
        <v>79</v>
      </c>
      <c r="I35" s="24" t="s">
        <v>77</v>
      </c>
      <c r="J35" s="24" t="s">
        <v>73</v>
      </c>
      <c r="K35" s="24" t="s">
        <v>74</v>
      </c>
      <c r="L35" s="27">
        <v>112345500</v>
      </c>
      <c r="M35" s="27">
        <v>112345500</v>
      </c>
      <c r="N35" s="27">
        <v>112345500</v>
      </c>
      <c r="O35" s="20"/>
    </row>
    <row r="36" spans="1:15" ht="34.5" x14ac:dyDescent="0.25">
      <c r="A36" s="25" t="s">
        <v>87</v>
      </c>
      <c r="B36" s="26" t="s">
        <v>86</v>
      </c>
      <c r="C36" s="24" t="s">
        <v>77</v>
      </c>
      <c r="D36" s="24" t="s">
        <v>79</v>
      </c>
      <c r="E36" s="24" t="s">
        <v>88</v>
      </c>
      <c r="F36" s="24" t="s">
        <v>89</v>
      </c>
      <c r="G36" s="24" t="s">
        <v>37</v>
      </c>
      <c r="H36" s="24" t="s">
        <v>79</v>
      </c>
      <c r="I36" s="24" t="s">
        <v>77</v>
      </c>
      <c r="J36" s="24" t="s">
        <v>73</v>
      </c>
      <c r="K36" s="24" t="s">
        <v>74</v>
      </c>
      <c r="L36" s="27">
        <v>21084200</v>
      </c>
      <c r="M36" s="27">
        <v>21084200</v>
      </c>
      <c r="N36" s="27">
        <v>21084200</v>
      </c>
      <c r="O36" s="20"/>
    </row>
    <row r="37" spans="1:15" ht="34.5" x14ac:dyDescent="0.25">
      <c r="A37" s="25" t="s">
        <v>87</v>
      </c>
      <c r="B37" s="26" t="s">
        <v>86</v>
      </c>
      <c r="C37" s="24" t="s">
        <v>77</v>
      </c>
      <c r="D37" s="24" t="s">
        <v>79</v>
      </c>
      <c r="E37" s="24" t="s">
        <v>90</v>
      </c>
      <c r="F37" s="24" t="s">
        <v>91</v>
      </c>
      <c r="G37" s="24" t="s">
        <v>37</v>
      </c>
      <c r="H37" s="24" t="s">
        <v>79</v>
      </c>
      <c r="I37" s="24" t="s">
        <v>77</v>
      </c>
      <c r="J37" s="24" t="s">
        <v>73</v>
      </c>
      <c r="K37" s="24" t="s">
        <v>74</v>
      </c>
      <c r="L37" s="27">
        <v>72556700</v>
      </c>
      <c r="M37" s="27">
        <v>72556700</v>
      </c>
      <c r="N37" s="27">
        <v>72556700</v>
      </c>
      <c r="O37" s="20"/>
    </row>
    <row r="38" spans="1:15" ht="34.5" x14ac:dyDescent="0.25">
      <c r="A38" s="25" t="s">
        <v>87</v>
      </c>
      <c r="B38" s="26" t="s">
        <v>86</v>
      </c>
      <c r="C38" s="24" t="s">
        <v>77</v>
      </c>
      <c r="D38" s="24" t="s">
        <v>79</v>
      </c>
      <c r="E38" s="24" t="s">
        <v>92</v>
      </c>
      <c r="F38" s="24" t="s">
        <v>91</v>
      </c>
      <c r="G38" s="24" t="s">
        <v>37</v>
      </c>
      <c r="H38" s="24" t="s">
        <v>79</v>
      </c>
      <c r="I38" s="24" t="s">
        <v>77</v>
      </c>
      <c r="J38" s="24" t="s">
        <v>73</v>
      </c>
      <c r="K38" s="24" t="s">
        <v>74</v>
      </c>
      <c r="L38" s="27">
        <v>18704600</v>
      </c>
      <c r="M38" s="27">
        <v>18704600</v>
      </c>
      <c r="N38" s="27">
        <v>18704600</v>
      </c>
      <c r="O38" s="20"/>
    </row>
    <row r="39" spans="1:15" ht="34.5" x14ac:dyDescent="0.25">
      <c r="A39" s="25" t="s">
        <v>93</v>
      </c>
      <c r="B39" s="26" t="s">
        <v>94</v>
      </c>
      <c r="C39" s="24" t="s">
        <v>95</v>
      </c>
      <c r="D39" s="24" t="s">
        <v>69</v>
      </c>
      <c r="E39" s="24" t="s">
        <v>70</v>
      </c>
      <c r="F39" s="24" t="s">
        <v>71</v>
      </c>
      <c r="G39" s="24" t="s">
        <v>72</v>
      </c>
      <c r="H39" s="24" t="s">
        <v>69</v>
      </c>
      <c r="I39" s="24" t="s">
        <v>95</v>
      </c>
      <c r="J39" s="24" t="s">
        <v>73</v>
      </c>
      <c r="K39" s="24" t="s">
        <v>74</v>
      </c>
      <c r="L39" s="27">
        <v>4122800</v>
      </c>
      <c r="M39" s="27">
        <v>4122800</v>
      </c>
      <c r="N39" s="27">
        <v>4122800</v>
      </c>
      <c r="O39" s="20"/>
    </row>
    <row r="40" spans="1:15" ht="34.5" x14ac:dyDescent="0.25">
      <c r="A40" s="25" t="s">
        <v>96</v>
      </c>
      <c r="B40" s="26" t="s">
        <v>97</v>
      </c>
      <c r="C40" s="24" t="s">
        <v>95</v>
      </c>
      <c r="D40" s="24" t="s">
        <v>98</v>
      </c>
      <c r="E40" s="24" t="s">
        <v>70</v>
      </c>
      <c r="F40" s="24" t="s">
        <v>71</v>
      </c>
      <c r="G40" s="24" t="s">
        <v>38</v>
      </c>
      <c r="H40" s="24" t="s">
        <v>98</v>
      </c>
      <c r="I40" s="24" t="s">
        <v>95</v>
      </c>
      <c r="J40" s="24" t="s">
        <v>73</v>
      </c>
      <c r="K40" s="24" t="s">
        <v>74</v>
      </c>
      <c r="L40" s="27">
        <v>4122800</v>
      </c>
      <c r="M40" s="27">
        <v>4122800</v>
      </c>
      <c r="N40" s="27">
        <v>4122800</v>
      </c>
      <c r="O40" s="20"/>
    </row>
    <row r="41" spans="1:15" ht="23.25" x14ac:dyDescent="0.25">
      <c r="A41" s="25" t="s">
        <v>99</v>
      </c>
      <c r="B41" s="26" t="s">
        <v>97</v>
      </c>
      <c r="C41" s="24" t="s">
        <v>95</v>
      </c>
      <c r="D41" s="24" t="s">
        <v>98</v>
      </c>
      <c r="E41" s="24" t="s">
        <v>100</v>
      </c>
      <c r="F41" s="24" t="s">
        <v>71</v>
      </c>
      <c r="G41" s="24" t="s">
        <v>38</v>
      </c>
      <c r="H41" s="24" t="s">
        <v>98</v>
      </c>
      <c r="I41" s="24" t="s">
        <v>95</v>
      </c>
      <c r="J41" s="24" t="s">
        <v>73</v>
      </c>
      <c r="K41" s="24" t="s">
        <v>74</v>
      </c>
      <c r="L41" s="27">
        <v>2813400</v>
      </c>
      <c r="M41" s="27">
        <v>2813400</v>
      </c>
      <c r="N41" s="27">
        <v>2813400</v>
      </c>
      <c r="O41" s="20"/>
    </row>
    <row r="42" spans="1:15" ht="23.25" x14ac:dyDescent="0.25">
      <c r="A42" s="25" t="s">
        <v>99</v>
      </c>
      <c r="B42" s="26" t="s">
        <v>97</v>
      </c>
      <c r="C42" s="24" t="s">
        <v>95</v>
      </c>
      <c r="D42" s="24" t="s">
        <v>98</v>
      </c>
      <c r="E42" s="24" t="s">
        <v>101</v>
      </c>
      <c r="F42" s="24" t="s">
        <v>71</v>
      </c>
      <c r="G42" s="24" t="s">
        <v>38</v>
      </c>
      <c r="H42" s="24" t="s">
        <v>98</v>
      </c>
      <c r="I42" s="24" t="s">
        <v>95</v>
      </c>
      <c r="J42" s="24" t="s">
        <v>73</v>
      </c>
      <c r="K42" s="24" t="s">
        <v>74</v>
      </c>
      <c r="L42" s="27">
        <v>1309400</v>
      </c>
      <c r="M42" s="27">
        <v>1309400</v>
      </c>
      <c r="N42" s="27">
        <v>1309400</v>
      </c>
      <c r="O42" s="20"/>
    </row>
    <row r="43" spans="1:15" ht="34.5" x14ac:dyDescent="0.25">
      <c r="A43" s="21" t="s">
        <v>102</v>
      </c>
      <c r="B43" s="22" t="s">
        <v>103</v>
      </c>
      <c r="C43" s="23" t="s">
        <v>69</v>
      </c>
      <c r="D43" s="24" t="s">
        <v>69</v>
      </c>
      <c r="E43" s="24" t="s">
        <v>70</v>
      </c>
      <c r="F43" s="24" t="s">
        <v>71</v>
      </c>
      <c r="G43" s="24" t="s">
        <v>72</v>
      </c>
      <c r="H43" s="24" t="s">
        <v>69</v>
      </c>
      <c r="I43" s="24" t="s">
        <v>69</v>
      </c>
      <c r="J43" s="24" t="s">
        <v>73</v>
      </c>
      <c r="K43" s="24" t="s">
        <v>74</v>
      </c>
      <c r="L43" s="19"/>
      <c r="M43" s="19"/>
      <c r="N43" s="19"/>
      <c r="O43" s="20"/>
    </row>
    <row r="44" spans="1:15" ht="34.5" x14ac:dyDescent="0.25">
      <c r="A44" s="21" t="s">
        <v>104</v>
      </c>
      <c r="B44" s="22" t="s">
        <v>105</v>
      </c>
      <c r="C44" s="23" t="s">
        <v>69</v>
      </c>
      <c r="D44" s="24" t="s">
        <v>69</v>
      </c>
      <c r="E44" s="24" t="s">
        <v>70</v>
      </c>
      <c r="F44" s="24" t="s">
        <v>71</v>
      </c>
      <c r="G44" s="24" t="s">
        <v>72</v>
      </c>
      <c r="H44" s="24" t="s">
        <v>69</v>
      </c>
      <c r="I44" s="24" t="s">
        <v>69</v>
      </c>
      <c r="J44" s="24" t="s">
        <v>73</v>
      </c>
      <c r="K44" s="24" t="s">
        <v>74</v>
      </c>
      <c r="L44" s="19"/>
      <c r="M44" s="19"/>
      <c r="N44" s="19"/>
      <c r="O44" s="20"/>
    </row>
    <row r="45" spans="1:15" ht="34.5" x14ac:dyDescent="0.25">
      <c r="A45" s="21" t="s">
        <v>106</v>
      </c>
      <c r="B45" s="22" t="s">
        <v>107</v>
      </c>
      <c r="C45" s="23" t="s">
        <v>69</v>
      </c>
      <c r="D45" s="24" t="s">
        <v>69</v>
      </c>
      <c r="E45" s="24" t="s">
        <v>70</v>
      </c>
      <c r="F45" s="24" t="s">
        <v>71</v>
      </c>
      <c r="G45" s="24" t="s">
        <v>72</v>
      </c>
      <c r="H45" s="24" t="s">
        <v>69</v>
      </c>
      <c r="I45" s="24" t="s">
        <v>69</v>
      </c>
      <c r="J45" s="24" t="s">
        <v>73</v>
      </c>
      <c r="K45" s="24" t="s">
        <v>74</v>
      </c>
      <c r="L45" s="19">
        <v>128286646.31</v>
      </c>
      <c r="M45" s="19">
        <v>127068300</v>
      </c>
      <c r="N45" s="19">
        <v>127068300</v>
      </c>
      <c r="O45" s="20"/>
    </row>
    <row r="46" spans="1:15" ht="34.5" x14ac:dyDescent="0.25">
      <c r="A46" s="25" t="s">
        <v>108</v>
      </c>
      <c r="B46" s="26" t="s">
        <v>109</v>
      </c>
      <c r="C46" s="24" t="s">
        <v>69</v>
      </c>
      <c r="D46" s="24" t="s">
        <v>69</v>
      </c>
      <c r="E46" s="24" t="s">
        <v>70</v>
      </c>
      <c r="F46" s="24" t="s">
        <v>71</v>
      </c>
      <c r="G46" s="24" t="s">
        <v>72</v>
      </c>
      <c r="H46" s="24" t="s">
        <v>69</v>
      </c>
      <c r="I46" s="24" t="s">
        <v>69</v>
      </c>
      <c r="J46" s="24" t="s">
        <v>73</v>
      </c>
      <c r="K46" s="24" t="s">
        <v>74</v>
      </c>
      <c r="L46" s="27">
        <v>99081800</v>
      </c>
      <c r="M46" s="27">
        <v>99081800</v>
      </c>
      <c r="N46" s="27">
        <v>99081800</v>
      </c>
      <c r="O46" s="20"/>
    </row>
    <row r="47" spans="1:15" ht="34.5" x14ac:dyDescent="0.25">
      <c r="A47" s="25" t="s">
        <v>110</v>
      </c>
      <c r="B47" s="26" t="s">
        <v>111</v>
      </c>
      <c r="C47" s="24" t="s">
        <v>112</v>
      </c>
      <c r="D47" s="24" t="s">
        <v>69</v>
      </c>
      <c r="E47" s="24" t="s">
        <v>70</v>
      </c>
      <c r="F47" s="24" t="s">
        <v>71</v>
      </c>
      <c r="G47" s="24" t="s">
        <v>72</v>
      </c>
      <c r="H47" s="24" t="s">
        <v>69</v>
      </c>
      <c r="I47" s="24" t="s">
        <v>69</v>
      </c>
      <c r="J47" s="24" t="s">
        <v>73</v>
      </c>
      <c r="K47" s="24" t="s">
        <v>74</v>
      </c>
      <c r="L47" s="27">
        <v>76199429.120000005</v>
      </c>
      <c r="M47" s="27">
        <v>76199429.120000005</v>
      </c>
      <c r="N47" s="27">
        <v>76199429.120000005</v>
      </c>
      <c r="O47" s="20"/>
    </row>
    <row r="48" spans="1:15" ht="34.5" x14ac:dyDescent="0.25">
      <c r="A48" s="25" t="s">
        <v>113</v>
      </c>
      <c r="B48" s="26" t="s">
        <v>111</v>
      </c>
      <c r="C48" s="24" t="s">
        <v>112</v>
      </c>
      <c r="D48" s="24" t="s">
        <v>114</v>
      </c>
      <c r="E48" s="24" t="s">
        <v>70</v>
      </c>
      <c r="F48" s="24" t="s">
        <v>115</v>
      </c>
      <c r="G48" s="24" t="s">
        <v>35</v>
      </c>
      <c r="H48" s="24" t="s">
        <v>114</v>
      </c>
      <c r="I48" s="24" t="s">
        <v>69</v>
      </c>
      <c r="J48" s="24" t="s">
        <v>73</v>
      </c>
      <c r="K48" s="24" t="s">
        <v>74</v>
      </c>
      <c r="L48" s="27">
        <v>500000</v>
      </c>
      <c r="M48" s="27">
        <v>500000</v>
      </c>
      <c r="N48" s="27">
        <v>500000</v>
      </c>
      <c r="O48" s="20"/>
    </row>
    <row r="49" spans="1:15" ht="23.25" x14ac:dyDescent="0.25">
      <c r="A49" s="25" t="s">
        <v>113</v>
      </c>
      <c r="B49" s="26" t="s">
        <v>111</v>
      </c>
      <c r="C49" s="24" t="s">
        <v>112</v>
      </c>
      <c r="D49" s="24" t="s">
        <v>114</v>
      </c>
      <c r="E49" s="24" t="s">
        <v>88</v>
      </c>
      <c r="F49" s="24" t="s">
        <v>116</v>
      </c>
      <c r="G49" s="24" t="s">
        <v>37</v>
      </c>
      <c r="H49" s="24" t="s">
        <v>114</v>
      </c>
      <c r="I49" s="24" t="s">
        <v>69</v>
      </c>
      <c r="J49" s="24" t="s">
        <v>73</v>
      </c>
      <c r="K49" s="24" t="s">
        <v>74</v>
      </c>
      <c r="L49" s="27">
        <v>5728500</v>
      </c>
      <c r="M49" s="27">
        <v>5728500</v>
      </c>
      <c r="N49" s="27">
        <v>5728500</v>
      </c>
      <c r="O49" s="20"/>
    </row>
    <row r="50" spans="1:15" ht="23.25" x14ac:dyDescent="0.25">
      <c r="A50" s="25" t="s">
        <v>113</v>
      </c>
      <c r="B50" s="26" t="s">
        <v>111</v>
      </c>
      <c r="C50" s="24" t="s">
        <v>112</v>
      </c>
      <c r="D50" s="24" t="s">
        <v>114</v>
      </c>
      <c r="E50" s="24" t="s">
        <v>90</v>
      </c>
      <c r="F50" s="24" t="s">
        <v>117</v>
      </c>
      <c r="G50" s="24" t="s">
        <v>37</v>
      </c>
      <c r="H50" s="24" t="s">
        <v>114</v>
      </c>
      <c r="I50" s="24" t="s">
        <v>69</v>
      </c>
      <c r="J50" s="24" t="s">
        <v>73</v>
      </c>
      <c r="K50" s="24" t="s">
        <v>74</v>
      </c>
      <c r="L50" s="27">
        <v>55251690</v>
      </c>
      <c r="M50" s="27">
        <v>55251690</v>
      </c>
      <c r="N50" s="27">
        <v>55251690</v>
      </c>
      <c r="O50" s="20"/>
    </row>
    <row r="51" spans="1:15" ht="23.25" x14ac:dyDescent="0.25">
      <c r="A51" s="25" t="s">
        <v>113</v>
      </c>
      <c r="B51" s="26" t="s">
        <v>111</v>
      </c>
      <c r="C51" s="24" t="s">
        <v>112</v>
      </c>
      <c r="D51" s="24" t="s">
        <v>114</v>
      </c>
      <c r="E51" s="24" t="s">
        <v>92</v>
      </c>
      <c r="F51" s="24" t="s">
        <v>117</v>
      </c>
      <c r="G51" s="24" t="s">
        <v>37</v>
      </c>
      <c r="H51" s="24" t="s">
        <v>114</v>
      </c>
      <c r="I51" s="24" t="s">
        <v>69</v>
      </c>
      <c r="J51" s="24" t="s">
        <v>73</v>
      </c>
      <c r="K51" s="24" t="s">
        <v>74</v>
      </c>
      <c r="L51" s="27">
        <v>14289250</v>
      </c>
      <c r="M51" s="27">
        <v>14289250</v>
      </c>
      <c r="N51" s="27">
        <v>14289250</v>
      </c>
      <c r="O51" s="20"/>
    </row>
    <row r="52" spans="1:15" ht="23.25" x14ac:dyDescent="0.25">
      <c r="A52" s="25" t="s">
        <v>118</v>
      </c>
      <c r="B52" s="26" t="s">
        <v>111</v>
      </c>
      <c r="C52" s="24" t="s">
        <v>112</v>
      </c>
      <c r="D52" s="24" t="s">
        <v>119</v>
      </c>
      <c r="E52" s="24" t="s">
        <v>88</v>
      </c>
      <c r="F52" s="24" t="s">
        <v>120</v>
      </c>
      <c r="G52" s="24" t="s">
        <v>37</v>
      </c>
      <c r="H52" s="24" t="s">
        <v>119</v>
      </c>
      <c r="I52" s="24" t="s">
        <v>69</v>
      </c>
      <c r="J52" s="24" t="s">
        <v>73</v>
      </c>
      <c r="K52" s="24" t="s">
        <v>74</v>
      </c>
      <c r="L52" s="27">
        <v>50000</v>
      </c>
      <c r="M52" s="27">
        <v>50000</v>
      </c>
      <c r="N52" s="27">
        <v>50000</v>
      </c>
      <c r="O52" s="20"/>
    </row>
    <row r="53" spans="1:15" ht="23.25" x14ac:dyDescent="0.25">
      <c r="A53" s="25" t="s">
        <v>118</v>
      </c>
      <c r="B53" s="26" t="s">
        <v>111</v>
      </c>
      <c r="C53" s="24" t="s">
        <v>112</v>
      </c>
      <c r="D53" s="24" t="s">
        <v>119</v>
      </c>
      <c r="E53" s="24" t="s">
        <v>90</v>
      </c>
      <c r="F53" s="24" t="s">
        <v>121</v>
      </c>
      <c r="G53" s="24" t="s">
        <v>37</v>
      </c>
      <c r="H53" s="24" t="s">
        <v>119</v>
      </c>
      <c r="I53" s="24" t="s">
        <v>69</v>
      </c>
      <c r="J53" s="24" t="s">
        <v>73</v>
      </c>
      <c r="K53" s="24" t="s">
        <v>74</v>
      </c>
      <c r="L53" s="27">
        <v>279989.12</v>
      </c>
      <c r="M53" s="27">
        <v>279989.12</v>
      </c>
      <c r="N53" s="27">
        <v>279989.12</v>
      </c>
      <c r="O53" s="20"/>
    </row>
    <row r="54" spans="1:15" ht="23.25" x14ac:dyDescent="0.25">
      <c r="A54" s="25" t="s">
        <v>118</v>
      </c>
      <c r="B54" s="26" t="s">
        <v>111</v>
      </c>
      <c r="C54" s="24" t="s">
        <v>112</v>
      </c>
      <c r="D54" s="24" t="s">
        <v>119</v>
      </c>
      <c r="E54" s="24" t="s">
        <v>92</v>
      </c>
      <c r="F54" s="24" t="s">
        <v>121</v>
      </c>
      <c r="G54" s="24" t="s">
        <v>37</v>
      </c>
      <c r="H54" s="24" t="s">
        <v>119</v>
      </c>
      <c r="I54" s="24" t="s">
        <v>69</v>
      </c>
      <c r="J54" s="24" t="s">
        <v>73</v>
      </c>
      <c r="K54" s="24" t="s">
        <v>74</v>
      </c>
      <c r="L54" s="27">
        <v>100000</v>
      </c>
      <c r="M54" s="27">
        <v>100000</v>
      </c>
      <c r="N54" s="27">
        <v>100000</v>
      </c>
      <c r="O54" s="20"/>
    </row>
    <row r="55" spans="1:15" ht="34.5" x14ac:dyDescent="0.25">
      <c r="A55" s="25" t="s">
        <v>122</v>
      </c>
      <c r="B55" s="26" t="s">
        <v>123</v>
      </c>
      <c r="C55" s="24" t="s">
        <v>124</v>
      </c>
      <c r="D55" s="24" t="s">
        <v>69</v>
      </c>
      <c r="E55" s="24" t="s">
        <v>70</v>
      </c>
      <c r="F55" s="24" t="s">
        <v>71</v>
      </c>
      <c r="G55" s="24" t="s">
        <v>72</v>
      </c>
      <c r="H55" s="24" t="s">
        <v>69</v>
      </c>
      <c r="I55" s="24" t="s">
        <v>69</v>
      </c>
      <c r="J55" s="24" t="s">
        <v>73</v>
      </c>
      <c r="K55" s="24" t="s">
        <v>74</v>
      </c>
      <c r="L55" s="27">
        <v>22882370.879999999</v>
      </c>
      <c r="M55" s="27">
        <v>22882370.879999999</v>
      </c>
      <c r="N55" s="27">
        <v>22882370.879999999</v>
      </c>
      <c r="O55" s="20"/>
    </row>
    <row r="56" spans="1:15" ht="34.5" x14ac:dyDescent="0.25">
      <c r="A56" s="25" t="s">
        <v>125</v>
      </c>
      <c r="B56" s="26" t="s">
        <v>126</v>
      </c>
      <c r="C56" s="24" t="s">
        <v>124</v>
      </c>
      <c r="D56" s="24" t="s">
        <v>127</v>
      </c>
      <c r="E56" s="24" t="s">
        <v>70</v>
      </c>
      <c r="F56" s="24" t="s">
        <v>128</v>
      </c>
      <c r="G56" s="24" t="s">
        <v>35</v>
      </c>
      <c r="H56" s="24" t="s">
        <v>127</v>
      </c>
      <c r="I56" s="24" t="s">
        <v>69</v>
      </c>
      <c r="J56" s="24" t="s">
        <v>73</v>
      </c>
      <c r="K56" s="24" t="s">
        <v>74</v>
      </c>
      <c r="L56" s="27">
        <v>151000</v>
      </c>
      <c r="M56" s="27">
        <v>151000</v>
      </c>
      <c r="N56" s="27">
        <v>151000</v>
      </c>
      <c r="O56" s="20"/>
    </row>
    <row r="57" spans="1:15" ht="23.25" x14ac:dyDescent="0.25">
      <c r="A57" s="25" t="s">
        <v>125</v>
      </c>
      <c r="B57" s="26" t="s">
        <v>126</v>
      </c>
      <c r="C57" s="24" t="s">
        <v>124</v>
      </c>
      <c r="D57" s="24" t="s">
        <v>127</v>
      </c>
      <c r="E57" s="24" t="s">
        <v>88</v>
      </c>
      <c r="F57" s="24" t="s">
        <v>129</v>
      </c>
      <c r="G57" s="24" t="s">
        <v>37</v>
      </c>
      <c r="H57" s="24" t="s">
        <v>127</v>
      </c>
      <c r="I57" s="24" t="s">
        <v>69</v>
      </c>
      <c r="J57" s="24" t="s">
        <v>73</v>
      </c>
      <c r="K57" s="24" t="s">
        <v>74</v>
      </c>
      <c r="L57" s="27">
        <v>1730000</v>
      </c>
      <c r="M57" s="27">
        <v>1730000</v>
      </c>
      <c r="N57" s="27">
        <v>1730000</v>
      </c>
      <c r="O57" s="20"/>
    </row>
    <row r="58" spans="1:15" ht="23.25" x14ac:dyDescent="0.25">
      <c r="A58" s="25" t="s">
        <v>125</v>
      </c>
      <c r="B58" s="26" t="s">
        <v>126</v>
      </c>
      <c r="C58" s="24" t="s">
        <v>124</v>
      </c>
      <c r="D58" s="24" t="s">
        <v>127</v>
      </c>
      <c r="E58" s="24" t="s">
        <v>90</v>
      </c>
      <c r="F58" s="24" t="s">
        <v>130</v>
      </c>
      <c r="G58" s="24" t="s">
        <v>37</v>
      </c>
      <c r="H58" s="24" t="s">
        <v>127</v>
      </c>
      <c r="I58" s="24" t="s">
        <v>69</v>
      </c>
      <c r="J58" s="24" t="s">
        <v>73</v>
      </c>
      <c r="K58" s="24" t="s">
        <v>74</v>
      </c>
      <c r="L58" s="27">
        <v>16686020.880000001</v>
      </c>
      <c r="M58" s="27">
        <v>16686020.880000001</v>
      </c>
      <c r="N58" s="27">
        <v>16686020.880000001</v>
      </c>
      <c r="O58" s="20"/>
    </row>
    <row r="59" spans="1:15" ht="23.25" x14ac:dyDescent="0.25">
      <c r="A59" s="25" t="s">
        <v>125</v>
      </c>
      <c r="B59" s="26" t="s">
        <v>126</v>
      </c>
      <c r="C59" s="24" t="s">
        <v>124</v>
      </c>
      <c r="D59" s="24" t="s">
        <v>127</v>
      </c>
      <c r="E59" s="24" t="s">
        <v>92</v>
      </c>
      <c r="F59" s="24" t="s">
        <v>130</v>
      </c>
      <c r="G59" s="24" t="s">
        <v>37</v>
      </c>
      <c r="H59" s="24" t="s">
        <v>127</v>
      </c>
      <c r="I59" s="24" t="s">
        <v>69</v>
      </c>
      <c r="J59" s="24" t="s">
        <v>73</v>
      </c>
      <c r="K59" s="24" t="s">
        <v>74</v>
      </c>
      <c r="L59" s="27">
        <v>4315350</v>
      </c>
      <c r="M59" s="27">
        <v>4315350</v>
      </c>
      <c r="N59" s="27">
        <v>4315350</v>
      </c>
      <c r="O59" s="20"/>
    </row>
    <row r="60" spans="1:15" ht="34.5" x14ac:dyDescent="0.25">
      <c r="A60" s="25" t="s">
        <v>131</v>
      </c>
      <c r="B60" s="26" t="s">
        <v>132</v>
      </c>
      <c r="C60" s="24" t="s">
        <v>133</v>
      </c>
      <c r="D60" s="24" t="s">
        <v>69</v>
      </c>
      <c r="E60" s="24" t="s">
        <v>70</v>
      </c>
      <c r="F60" s="24" t="s">
        <v>71</v>
      </c>
      <c r="G60" s="24" t="s">
        <v>72</v>
      </c>
      <c r="H60" s="24" t="s">
        <v>69</v>
      </c>
      <c r="I60" s="24" t="s">
        <v>69</v>
      </c>
      <c r="J60" s="24" t="s">
        <v>73</v>
      </c>
      <c r="K60" s="24" t="s">
        <v>74</v>
      </c>
      <c r="L60" s="27">
        <v>2186300</v>
      </c>
      <c r="M60" s="27">
        <v>2186300</v>
      </c>
      <c r="N60" s="27">
        <v>2186300</v>
      </c>
      <c r="O60" s="20"/>
    </row>
    <row r="61" spans="1:15" ht="34.5" x14ac:dyDescent="0.25">
      <c r="A61" s="25" t="s">
        <v>134</v>
      </c>
      <c r="B61" s="26" t="s">
        <v>135</v>
      </c>
      <c r="C61" s="24" t="s">
        <v>136</v>
      </c>
      <c r="D61" s="24" t="s">
        <v>69</v>
      </c>
      <c r="E61" s="24" t="s">
        <v>70</v>
      </c>
      <c r="F61" s="24" t="s">
        <v>71</v>
      </c>
      <c r="G61" s="24" t="s">
        <v>72</v>
      </c>
      <c r="H61" s="24" t="s">
        <v>69</v>
      </c>
      <c r="I61" s="24" t="s">
        <v>69</v>
      </c>
      <c r="J61" s="24" t="s">
        <v>73</v>
      </c>
      <c r="K61" s="24" t="s">
        <v>74</v>
      </c>
      <c r="L61" s="27">
        <v>2166300</v>
      </c>
      <c r="M61" s="27">
        <v>2166300</v>
      </c>
      <c r="N61" s="27">
        <v>2166300</v>
      </c>
      <c r="O61" s="20"/>
    </row>
    <row r="62" spans="1:15" ht="23.25" x14ac:dyDescent="0.25">
      <c r="A62" s="25" t="s">
        <v>137</v>
      </c>
      <c r="B62" s="26" t="s">
        <v>135</v>
      </c>
      <c r="C62" s="24" t="s">
        <v>136</v>
      </c>
      <c r="D62" s="24" t="s">
        <v>138</v>
      </c>
      <c r="E62" s="24" t="s">
        <v>88</v>
      </c>
      <c r="F62" s="24" t="s">
        <v>139</v>
      </c>
      <c r="G62" s="24" t="s">
        <v>37</v>
      </c>
      <c r="H62" s="24" t="s">
        <v>138</v>
      </c>
      <c r="I62" s="24" t="s">
        <v>69</v>
      </c>
      <c r="J62" s="24" t="s">
        <v>73</v>
      </c>
      <c r="K62" s="24" t="s">
        <v>74</v>
      </c>
      <c r="L62" s="27">
        <v>2166300</v>
      </c>
      <c r="M62" s="27">
        <v>2166300</v>
      </c>
      <c r="N62" s="27">
        <v>2166300</v>
      </c>
      <c r="O62" s="20"/>
    </row>
    <row r="63" spans="1:15" ht="34.5" x14ac:dyDescent="0.25">
      <c r="A63" s="25" t="s">
        <v>140</v>
      </c>
      <c r="B63" s="26" t="s">
        <v>141</v>
      </c>
      <c r="C63" s="24" t="s">
        <v>142</v>
      </c>
      <c r="D63" s="24" t="s">
        <v>69</v>
      </c>
      <c r="E63" s="24" t="s">
        <v>70</v>
      </c>
      <c r="F63" s="24" t="s">
        <v>71</v>
      </c>
      <c r="G63" s="24" t="s">
        <v>72</v>
      </c>
      <c r="H63" s="24" t="s">
        <v>69</v>
      </c>
      <c r="I63" s="24" t="s">
        <v>69</v>
      </c>
      <c r="J63" s="24" t="s">
        <v>73</v>
      </c>
      <c r="K63" s="24" t="s">
        <v>74</v>
      </c>
      <c r="L63" s="27">
        <v>20000</v>
      </c>
      <c r="M63" s="27">
        <v>20000</v>
      </c>
      <c r="N63" s="27">
        <v>20000</v>
      </c>
      <c r="O63" s="20"/>
    </row>
    <row r="64" spans="1:15" ht="34.5" x14ac:dyDescent="0.25">
      <c r="A64" s="25" t="s">
        <v>143</v>
      </c>
      <c r="B64" s="26" t="s">
        <v>141</v>
      </c>
      <c r="C64" s="24" t="s">
        <v>142</v>
      </c>
      <c r="D64" s="24" t="s">
        <v>144</v>
      </c>
      <c r="E64" s="24" t="s">
        <v>70</v>
      </c>
      <c r="F64" s="24" t="s">
        <v>145</v>
      </c>
      <c r="G64" s="24" t="s">
        <v>35</v>
      </c>
      <c r="H64" s="24" t="s">
        <v>144</v>
      </c>
      <c r="I64" s="24" t="s">
        <v>69</v>
      </c>
      <c r="J64" s="24" t="s">
        <v>73</v>
      </c>
      <c r="K64" s="24" t="s">
        <v>74</v>
      </c>
      <c r="L64" s="27">
        <v>20000</v>
      </c>
      <c r="M64" s="27">
        <v>20000</v>
      </c>
      <c r="N64" s="27">
        <v>20000</v>
      </c>
      <c r="O64" s="20"/>
    </row>
    <row r="65" spans="1:15" ht="34.5" x14ac:dyDescent="0.25">
      <c r="A65" s="25" t="s">
        <v>146</v>
      </c>
      <c r="B65" s="26" t="s">
        <v>147</v>
      </c>
      <c r="C65" s="24" t="s">
        <v>69</v>
      </c>
      <c r="D65" s="24" t="s">
        <v>69</v>
      </c>
      <c r="E65" s="24" t="s">
        <v>70</v>
      </c>
      <c r="F65" s="24" t="s">
        <v>71</v>
      </c>
      <c r="G65" s="24" t="s">
        <v>72</v>
      </c>
      <c r="H65" s="24" t="s">
        <v>69</v>
      </c>
      <c r="I65" s="24" t="s">
        <v>69</v>
      </c>
      <c r="J65" s="24" t="s">
        <v>73</v>
      </c>
      <c r="K65" s="24" t="s">
        <v>74</v>
      </c>
      <c r="L65" s="27">
        <v>27018546.309999999</v>
      </c>
      <c r="M65" s="27">
        <v>25800200</v>
      </c>
      <c r="N65" s="27">
        <v>25800200</v>
      </c>
      <c r="O65" s="20"/>
    </row>
    <row r="66" spans="1:15" ht="34.5" x14ac:dyDescent="0.25">
      <c r="A66" s="25" t="s">
        <v>148</v>
      </c>
      <c r="B66" s="26" t="s">
        <v>149</v>
      </c>
      <c r="C66" s="24" t="s">
        <v>150</v>
      </c>
      <c r="D66" s="24" t="s">
        <v>69</v>
      </c>
      <c r="E66" s="24" t="s">
        <v>70</v>
      </c>
      <c r="F66" s="24" t="s">
        <v>71</v>
      </c>
      <c r="G66" s="24" t="s">
        <v>72</v>
      </c>
      <c r="H66" s="24" t="s">
        <v>69</v>
      </c>
      <c r="I66" s="24" t="s">
        <v>69</v>
      </c>
      <c r="J66" s="24" t="s">
        <v>73</v>
      </c>
      <c r="K66" s="24" t="s">
        <v>74</v>
      </c>
      <c r="L66" s="27">
        <v>22467790.109999999</v>
      </c>
      <c r="M66" s="27">
        <v>21232900</v>
      </c>
      <c r="N66" s="27">
        <v>21232900</v>
      </c>
      <c r="O66" s="20"/>
    </row>
    <row r="67" spans="1:15" ht="23.25" x14ac:dyDescent="0.25">
      <c r="A67" s="25" t="s">
        <v>151</v>
      </c>
      <c r="B67" s="26" t="s">
        <v>149</v>
      </c>
      <c r="C67" s="24" t="s">
        <v>150</v>
      </c>
      <c r="D67" s="24" t="s">
        <v>152</v>
      </c>
      <c r="E67" s="24" t="s">
        <v>88</v>
      </c>
      <c r="F67" s="24" t="s">
        <v>153</v>
      </c>
      <c r="G67" s="24" t="s">
        <v>37</v>
      </c>
      <c r="H67" s="24" t="s">
        <v>152</v>
      </c>
      <c r="I67" s="24" t="s">
        <v>69</v>
      </c>
      <c r="J67" s="24" t="s">
        <v>73</v>
      </c>
      <c r="K67" s="24" t="s">
        <v>74</v>
      </c>
      <c r="L67" s="27">
        <v>136200</v>
      </c>
      <c r="M67" s="27">
        <v>136200</v>
      </c>
      <c r="N67" s="27">
        <v>136200</v>
      </c>
      <c r="O67" s="20"/>
    </row>
    <row r="68" spans="1:15" ht="23.25" x14ac:dyDescent="0.25">
      <c r="A68" s="25" t="s">
        <v>154</v>
      </c>
      <c r="B68" s="26" t="s">
        <v>149</v>
      </c>
      <c r="C68" s="24" t="s">
        <v>150</v>
      </c>
      <c r="D68" s="24" t="s">
        <v>155</v>
      </c>
      <c r="E68" s="24" t="s">
        <v>88</v>
      </c>
      <c r="F68" s="24" t="s">
        <v>156</v>
      </c>
      <c r="G68" s="24" t="s">
        <v>37</v>
      </c>
      <c r="H68" s="24" t="s">
        <v>155</v>
      </c>
      <c r="I68" s="24" t="s">
        <v>69</v>
      </c>
      <c r="J68" s="24" t="s">
        <v>73</v>
      </c>
      <c r="K68" s="24" t="s">
        <v>74</v>
      </c>
      <c r="L68" s="27">
        <v>160543.79999999999</v>
      </c>
      <c r="M68" s="27">
        <v>144000</v>
      </c>
      <c r="N68" s="27">
        <v>144000</v>
      </c>
      <c r="O68" s="20"/>
    </row>
    <row r="69" spans="1:15" ht="34.5" x14ac:dyDescent="0.25">
      <c r="A69" s="25" t="s">
        <v>157</v>
      </c>
      <c r="B69" s="26" t="s">
        <v>149</v>
      </c>
      <c r="C69" s="24" t="s">
        <v>150</v>
      </c>
      <c r="D69" s="24" t="s">
        <v>158</v>
      </c>
      <c r="E69" s="24" t="s">
        <v>70</v>
      </c>
      <c r="F69" s="24" t="s">
        <v>159</v>
      </c>
      <c r="G69" s="24" t="s">
        <v>35</v>
      </c>
      <c r="H69" s="24" t="s">
        <v>158</v>
      </c>
      <c r="I69" s="24" t="s">
        <v>69</v>
      </c>
      <c r="J69" s="24" t="s">
        <v>73</v>
      </c>
      <c r="K69" s="24" t="s">
        <v>74</v>
      </c>
      <c r="L69" s="27">
        <v>100000</v>
      </c>
      <c r="M69" s="27">
        <v>100000</v>
      </c>
      <c r="N69" s="27">
        <v>100000</v>
      </c>
      <c r="O69" s="20"/>
    </row>
    <row r="70" spans="1:15" ht="34.5" x14ac:dyDescent="0.25">
      <c r="A70" s="25" t="s">
        <v>157</v>
      </c>
      <c r="B70" s="26" t="s">
        <v>149</v>
      </c>
      <c r="C70" s="24" t="s">
        <v>150</v>
      </c>
      <c r="D70" s="24" t="s">
        <v>158</v>
      </c>
      <c r="E70" s="24" t="s">
        <v>70</v>
      </c>
      <c r="F70" s="24" t="s">
        <v>160</v>
      </c>
      <c r="G70" s="24" t="s">
        <v>35</v>
      </c>
      <c r="H70" s="24" t="s">
        <v>158</v>
      </c>
      <c r="I70" s="24" t="s">
        <v>69</v>
      </c>
      <c r="J70" s="24" t="s">
        <v>73</v>
      </c>
      <c r="K70" s="24" t="s">
        <v>74</v>
      </c>
      <c r="L70" s="27">
        <v>100000</v>
      </c>
      <c r="M70" s="27">
        <v>100000</v>
      </c>
      <c r="N70" s="27">
        <v>100000</v>
      </c>
      <c r="O70" s="20"/>
    </row>
    <row r="71" spans="1:15" ht="23.25" x14ac:dyDescent="0.25">
      <c r="A71" s="25" t="s">
        <v>157</v>
      </c>
      <c r="B71" s="26" t="s">
        <v>149</v>
      </c>
      <c r="C71" s="24" t="s">
        <v>150</v>
      </c>
      <c r="D71" s="24" t="s">
        <v>158</v>
      </c>
      <c r="E71" s="24" t="s">
        <v>88</v>
      </c>
      <c r="F71" s="24" t="s">
        <v>161</v>
      </c>
      <c r="G71" s="24" t="s">
        <v>37</v>
      </c>
      <c r="H71" s="24" t="s">
        <v>158</v>
      </c>
      <c r="I71" s="24" t="s">
        <v>69</v>
      </c>
      <c r="J71" s="24" t="s">
        <v>73</v>
      </c>
      <c r="K71" s="24" t="s">
        <v>74</v>
      </c>
      <c r="L71" s="27">
        <v>900000</v>
      </c>
      <c r="M71" s="27">
        <v>900000</v>
      </c>
      <c r="N71" s="27">
        <v>900000</v>
      </c>
      <c r="O71" s="20"/>
    </row>
    <row r="72" spans="1:15" ht="34.5" x14ac:dyDescent="0.25">
      <c r="A72" s="25" t="s">
        <v>162</v>
      </c>
      <c r="B72" s="26" t="s">
        <v>149</v>
      </c>
      <c r="C72" s="24" t="s">
        <v>150</v>
      </c>
      <c r="D72" s="24" t="s">
        <v>163</v>
      </c>
      <c r="E72" s="24" t="s">
        <v>70</v>
      </c>
      <c r="F72" s="24" t="s">
        <v>164</v>
      </c>
      <c r="G72" s="24" t="s">
        <v>35</v>
      </c>
      <c r="H72" s="24" t="s">
        <v>163</v>
      </c>
      <c r="I72" s="24" t="s">
        <v>69</v>
      </c>
      <c r="J72" s="24" t="s">
        <v>73</v>
      </c>
      <c r="K72" s="24" t="s">
        <v>74</v>
      </c>
      <c r="L72" s="27">
        <v>50000</v>
      </c>
      <c r="M72" s="27">
        <v>50000</v>
      </c>
      <c r="N72" s="27">
        <v>50000</v>
      </c>
      <c r="O72" s="20"/>
    </row>
    <row r="73" spans="1:15" ht="34.5" x14ac:dyDescent="0.25">
      <c r="A73" s="25" t="s">
        <v>162</v>
      </c>
      <c r="B73" s="26" t="s">
        <v>149</v>
      </c>
      <c r="C73" s="24" t="s">
        <v>150</v>
      </c>
      <c r="D73" s="24" t="s">
        <v>163</v>
      </c>
      <c r="E73" s="24" t="s">
        <v>70</v>
      </c>
      <c r="F73" s="24" t="s">
        <v>165</v>
      </c>
      <c r="G73" s="24" t="s">
        <v>35</v>
      </c>
      <c r="H73" s="24" t="s">
        <v>163</v>
      </c>
      <c r="I73" s="24" t="s">
        <v>69</v>
      </c>
      <c r="J73" s="24" t="s">
        <v>73</v>
      </c>
      <c r="K73" s="24" t="s">
        <v>74</v>
      </c>
      <c r="L73" s="27">
        <v>100000</v>
      </c>
      <c r="M73" s="27">
        <v>100000</v>
      </c>
      <c r="N73" s="27">
        <v>100000</v>
      </c>
      <c r="O73" s="20"/>
    </row>
    <row r="74" spans="1:15" ht="23.25" x14ac:dyDescent="0.25">
      <c r="A74" s="25" t="s">
        <v>162</v>
      </c>
      <c r="B74" s="26" t="s">
        <v>149</v>
      </c>
      <c r="C74" s="24" t="s">
        <v>150</v>
      </c>
      <c r="D74" s="24" t="s">
        <v>163</v>
      </c>
      <c r="E74" s="24" t="s">
        <v>88</v>
      </c>
      <c r="F74" s="24" t="s">
        <v>166</v>
      </c>
      <c r="G74" s="24" t="s">
        <v>37</v>
      </c>
      <c r="H74" s="24" t="s">
        <v>163</v>
      </c>
      <c r="I74" s="24" t="s">
        <v>69</v>
      </c>
      <c r="J74" s="24" t="s">
        <v>73</v>
      </c>
      <c r="K74" s="24" t="s">
        <v>74</v>
      </c>
      <c r="L74" s="27">
        <v>4707300</v>
      </c>
      <c r="M74" s="27">
        <v>4707300</v>
      </c>
      <c r="N74" s="27">
        <v>4707300</v>
      </c>
      <c r="O74" s="20"/>
    </row>
    <row r="75" spans="1:15" ht="34.5" x14ac:dyDescent="0.25">
      <c r="A75" s="25" t="s">
        <v>167</v>
      </c>
      <c r="B75" s="26" t="s">
        <v>149</v>
      </c>
      <c r="C75" s="24" t="s">
        <v>150</v>
      </c>
      <c r="D75" s="24" t="s">
        <v>168</v>
      </c>
      <c r="E75" s="24" t="s">
        <v>70</v>
      </c>
      <c r="F75" s="24" t="s">
        <v>169</v>
      </c>
      <c r="G75" s="24" t="s">
        <v>35</v>
      </c>
      <c r="H75" s="24" t="s">
        <v>168</v>
      </c>
      <c r="I75" s="24" t="s">
        <v>69</v>
      </c>
      <c r="J75" s="24" t="s">
        <v>73</v>
      </c>
      <c r="K75" s="24" t="s">
        <v>74</v>
      </c>
      <c r="L75" s="27">
        <v>200000</v>
      </c>
      <c r="M75" s="27">
        <v>200000</v>
      </c>
      <c r="N75" s="27">
        <v>200000</v>
      </c>
      <c r="O75" s="20"/>
    </row>
    <row r="76" spans="1:15" ht="23.25" x14ac:dyDescent="0.25">
      <c r="A76" s="25" t="s">
        <v>167</v>
      </c>
      <c r="B76" s="26" t="s">
        <v>149</v>
      </c>
      <c r="C76" s="24" t="s">
        <v>150</v>
      </c>
      <c r="D76" s="24" t="s">
        <v>168</v>
      </c>
      <c r="E76" s="24" t="s">
        <v>88</v>
      </c>
      <c r="F76" s="24" t="s">
        <v>170</v>
      </c>
      <c r="G76" s="24" t="s">
        <v>37</v>
      </c>
      <c r="H76" s="24" t="s">
        <v>168</v>
      </c>
      <c r="I76" s="24" t="s">
        <v>69</v>
      </c>
      <c r="J76" s="24" t="s">
        <v>73</v>
      </c>
      <c r="K76" s="24" t="s">
        <v>74</v>
      </c>
      <c r="L76" s="27">
        <v>600000</v>
      </c>
      <c r="M76" s="27">
        <v>600000</v>
      </c>
      <c r="N76" s="27">
        <v>600000</v>
      </c>
      <c r="O76" s="20"/>
    </row>
    <row r="77" spans="1:15" ht="34.5" x14ac:dyDescent="0.25">
      <c r="A77" s="25" t="s">
        <v>171</v>
      </c>
      <c r="B77" s="26" t="s">
        <v>149</v>
      </c>
      <c r="C77" s="24" t="s">
        <v>150</v>
      </c>
      <c r="D77" s="24" t="s">
        <v>172</v>
      </c>
      <c r="E77" s="24" t="s">
        <v>70</v>
      </c>
      <c r="F77" s="24" t="s">
        <v>173</v>
      </c>
      <c r="G77" s="24" t="s">
        <v>35</v>
      </c>
      <c r="H77" s="24" t="s">
        <v>172</v>
      </c>
      <c r="I77" s="24" t="s">
        <v>69</v>
      </c>
      <c r="J77" s="24" t="s">
        <v>73</v>
      </c>
      <c r="K77" s="24" t="s">
        <v>74</v>
      </c>
      <c r="L77" s="27">
        <v>800000</v>
      </c>
      <c r="M77" s="27">
        <v>800000</v>
      </c>
      <c r="N77" s="27">
        <v>800000</v>
      </c>
      <c r="O77" s="20"/>
    </row>
    <row r="78" spans="1:15" ht="34.5" x14ac:dyDescent="0.25">
      <c r="A78" s="25" t="s">
        <v>171</v>
      </c>
      <c r="B78" s="26" t="s">
        <v>149</v>
      </c>
      <c r="C78" s="24" t="s">
        <v>150</v>
      </c>
      <c r="D78" s="24" t="s">
        <v>172</v>
      </c>
      <c r="E78" s="24" t="s">
        <v>70</v>
      </c>
      <c r="F78" s="24" t="s">
        <v>174</v>
      </c>
      <c r="G78" s="24" t="s">
        <v>35</v>
      </c>
      <c r="H78" s="24" t="s">
        <v>172</v>
      </c>
      <c r="I78" s="24" t="s">
        <v>69</v>
      </c>
      <c r="J78" s="24" t="s">
        <v>73</v>
      </c>
      <c r="K78" s="24" t="s">
        <v>74</v>
      </c>
      <c r="L78" s="27">
        <v>9352302.6600000001</v>
      </c>
      <c r="M78" s="27">
        <v>8418881.9900000002</v>
      </c>
      <c r="N78" s="27">
        <v>8418881.9900000002</v>
      </c>
      <c r="O78" s="20"/>
    </row>
    <row r="79" spans="1:15" ht="23.25" x14ac:dyDescent="0.25">
      <c r="A79" s="25" t="s">
        <v>171</v>
      </c>
      <c r="B79" s="26" t="s">
        <v>149</v>
      </c>
      <c r="C79" s="24" t="s">
        <v>150</v>
      </c>
      <c r="D79" s="24" t="s">
        <v>172</v>
      </c>
      <c r="E79" s="24" t="s">
        <v>100</v>
      </c>
      <c r="F79" s="24" t="s">
        <v>71</v>
      </c>
      <c r="G79" s="24" t="s">
        <v>38</v>
      </c>
      <c r="H79" s="24" t="s">
        <v>172</v>
      </c>
      <c r="I79" s="24" t="s">
        <v>69</v>
      </c>
      <c r="J79" s="24" t="s">
        <v>73</v>
      </c>
      <c r="K79" s="24" t="s">
        <v>74</v>
      </c>
      <c r="L79" s="27">
        <v>2813400</v>
      </c>
      <c r="M79" s="27">
        <v>2813400</v>
      </c>
      <c r="N79" s="27">
        <v>2813400</v>
      </c>
      <c r="O79" s="20"/>
    </row>
    <row r="80" spans="1:15" ht="23.25" x14ac:dyDescent="0.25">
      <c r="A80" s="25" t="s">
        <v>171</v>
      </c>
      <c r="B80" s="26" t="s">
        <v>149</v>
      </c>
      <c r="C80" s="24" t="s">
        <v>150</v>
      </c>
      <c r="D80" s="24" t="s">
        <v>172</v>
      </c>
      <c r="E80" s="24" t="s">
        <v>101</v>
      </c>
      <c r="F80" s="24" t="s">
        <v>71</v>
      </c>
      <c r="G80" s="24" t="s">
        <v>38</v>
      </c>
      <c r="H80" s="24" t="s">
        <v>172</v>
      </c>
      <c r="I80" s="24" t="s">
        <v>69</v>
      </c>
      <c r="J80" s="24" t="s">
        <v>73</v>
      </c>
      <c r="K80" s="24" t="s">
        <v>74</v>
      </c>
      <c r="L80" s="27">
        <v>1309400</v>
      </c>
      <c r="M80" s="27">
        <v>1309400</v>
      </c>
      <c r="N80" s="27">
        <v>1309400</v>
      </c>
      <c r="O80" s="20"/>
    </row>
    <row r="81" spans="1:15" ht="23.25" x14ac:dyDescent="0.25">
      <c r="A81" s="25" t="s">
        <v>175</v>
      </c>
      <c r="B81" s="26" t="s">
        <v>149</v>
      </c>
      <c r="C81" s="24" t="s">
        <v>150</v>
      </c>
      <c r="D81" s="24" t="s">
        <v>176</v>
      </c>
      <c r="E81" s="24" t="s">
        <v>88</v>
      </c>
      <c r="F81" s="24" t="s">
        <v>177</v>
      </c>
      <c r="G81" s="24" t="s">
        <v>37</v>
      </c>
      <c r="H81" s="24" t="s">
        <v>176</v>
      </c>
      <c r="I81" s="24" t="s">
        <v>69</v>
      </c>
      <c r="J81" s="24" t="s">
        <v>73</v>
      </c>
      <c r="K81" s="24" t="s">
        <v>74</v>
      </c>
      <c r="L81" s="27">
        <v>30000</v>
      </c>
      <c r="M81" s="27">
        <v>30000</v>
      </c>
      <c r="N81" s="27">
        <v>30000</v>
      </c>
      <c r="O81" s="20"/>
    </row>
    <row r="82" spans="1:15" ht="34.5" x14ac:dyDescent="0.25">
      <c r="A82" s="25" t="s">
        <v>178</v>
      </c>
      <c r="B82" s="26" t="s">
        <v>149</v>
      </c>
      <c r="C82" s="24" t="s">
        <v>150</v>
      </c>
      <c r="D82" s="24" t="s">
        <v>179</v>
      </c>
      <c r="E82" s="24" t="s">
        <v>70</v>
      </c>
      <c r="F82" s="24" t="s">
        <v>180</v>
      </c>
      <c r="G82" s="24" t="s">
        <v>35</v>
      </c>
      <c r="H82" s="24" t="s">
        <v>179</v>
      </c>
      <c r="I82" s="24" t="s">
        <v>69</v>
      </c>
      <c r="J82" s="24" t="s">
        <v>73</v>
      </c>
      <c r="K82" s="24" t="s">
        <v>74</v>
      </c>
      <c r="L82" s="27">
        <v>60118.01</v>
      </c>
      <c r="M82" s="27">
        <v>60118.01</v>
      </c>
      <c r="N82" s="27">
        <v>60118.01</v>
      </c>
      <c r="O82" s="20"/>
    </row>
    <row r="83" spans="1:15" ht="34.5" x14ac:dyDescent="0.25">
      <c r="A83" s="25" t="s">
        <v>178</v>
      </c>
      <c r="B83" s="26" t="s">
        <v>149</v>
      </c>
      <c r="C83" s="24" t="s">
        <v>150</v>
      </c>
      <c r="D83" s="24" t="s">
        <v>179</v>
      </c>
      <c r="E83" s="24" t="s">
        <v>70</v>
      </c>
      <c r="F83" s="24" t="s">
        <v>181</v>
      </c>
      <c r="G83" s="24" t="s">
        <v>35</v>
      </c>
      <c r="H83" s="24" t="s">
        <v>179</v>
      </c>
      <c r="I83" s="24" t="s">
        <v>69</v>
      </c>
      <c r="J83" s="24" t="s">
        <v>73</v>
      </c>
      <c r="K83" s="24" t="s">
        <v>74</v>
      </c>
      <c r="L83" s="27">
        <v>384925.64</v>
      </c>
      <c r="M83" s="27">
        <v>100000</v>
      </c>
      <c r="N83" s="27">
        <v>100000</v>
      </c>
      <c r="O83" s="20"/>
    </row>
    <row r="84" spans="1:15" ht="23.25" x14ac:dyDescent="0.25">
      <c r="A84" s="25" t="s">
        <v>178</v>
      </c>
      <c r="B84" s="26" t="s">
        <v>149</v>
      </c>
      <c r="C84" s="24" t="s">
        <v>150</v>
      </c>
      <c r="D84" s="24" t="s">
        <v>179</v>
      </c>
      <c r="E84" s="24" t="s">
        <v>88</v>
      </c>
      <c r="F84" s="24" t="s">
        <v>182</v>
      </c>
      <c r="G84" s="24" t="s">
        <v>37</v>
      </c>
      <c r="H84" s="24" t="s">
        <v>179</v>
      </c>
      <c r="I84" s="24" t="s">
        <v>69</v>
      </c>
      <c r="J84" s="24" t="s">
        <v>73</v>
      </c>
      <c r="K84" s="24" t="s">
        <v>74</v>
      </c>
      <c r="L84" s="27">
        <v>324600</v>
      </c>
      <c r="M84" s="27">
        <v>324600</v>
      </c>
      <c r="N84" s="27">
        <v>324600</v>
      </c>
      <c r="O84" s="20"/>
    </row>
    <row r="85" spans="1:15" ht="23.25" x14ac:dyDescent="0.25">
      <c r="A85" s="25" t="s">
        <v>178</v>
      </c>
      <c r="B85" s="26" t="s">
        <v>149</v>
      </c>
      <c r="C85" s="24" t="s">
        <v>150</v>
      </c>
      <c r="D85" s="24" t="s">
        <v>179</v>
      </c>
      <c r="E85" s="24" t="s">
        <v>90</v>
      </c>
      <c r="F85" s="24" t="s">
        <v>183</v>
      </c>
      <c r="G85" s="24" t="s">
        <v>37</v>
      </c>
      <c r="H85" s="24" t="s">
        <v>179</v>
      </c>
      <c r="I85" s="24" t="s">
        <v>69</v>
      </c>
      <c r="J85" s="24" t="s">
        <v>73</v>
      </c>
      <c r="K85" s="24" t="s">
        <v>74</v>
      </c>
      <c r="L85" s="27">
        <v>339000</v>
      </c>
      <c r="M85" s="27">
        <v>339000</v>
      </c>
      <c r="N85" s="27">
        <v>339000</v>
      </c>
      <c r="O85" s="20"/>
    </row>
    <row r="86" spans="1:15" ht="34.5" x14ac:dyDescent="0.25">
      <c r="A86" s="25" t="s">
        <v>184</v>
      </c>
      <c r="B86" s="26" t="s">
        <v>185</v>
      </c>
      <c r="C86" s="24" t="s">
        <v>186</v>
      </c>
      <c r="D86" s="24" t="s">
        <v>69</v>
      </c>
      <c r="E86" s="24" t="s">
        <v>70</v>
      </c>
      <c r="F86" s="24" t="s">
        <v>71</v>
      </c>
      <c r="G86" s="24" t="s">
        <v>72</v>
      </c>
      <c r="H86" s="24" t="s">
        <v>69</v>
      </c>
      <c r="I86" s="24" t="s">
        <v>69</v>
      </c>
      <c r="J86" s="24" t="s">
        <v>73</v>
      </c>
      <c r="K86" s="24" t="s">
        <v>74</v>
      </c>
      <c r="L86" s="27">
        <v>4550756.2</v>
      </c>
      <c r="M86" s="27">
        <v>4567300</v>
      </c>
      <c r="N86" s="27">
        <v>4567300</v>
      </c>
      <c r="O86" s="20"/>
    </row>
    <row r="87" spans="1:15" ht="23.25" x14ac:dyDescent="0.25">
      <c r="A87" s="25" t="s">
        <v>154</v>
      </c>
      <c r="B87" s="26" t="s">
        <v>185</v>
      </c>
      <c r="C87" s="24" t="s">
        <v>186</v>
      </c>
      <c r="D87" s="24" t="s">
        <v>155</v>
      </c>
      <c r="E87" s="24" t="s">
        <v>88</v>
      </c>
      <c r="F87" s="24" t="s">
        <v>156</v>
      </c>
      <c r="G87" s="24" t="s">
        <v>37</v>
      </c>
      <c r="H87" s="24" t="s">
        <v>155</v>
      </c>
      <c r="I87" s="24" t="s">
        <v>69</v>
      </c>
      <c r="J87" s="24" t="s">
        <v>73</v>
      </c>
      <c r="K87" s="24" t="s">
        <v>74</v>
      </c>
      <c r="L87" s="27">
        <v>4550756.2</v>
      </c>
      <c r="M87" s="27">
        <v>4567300</v>
      </c>
      <c r="N87" s="27">
        <v>4567300</v>
      </c>
      <c r="O87" s="20"/>
    </row>
    <row r="88" spans="1:15" ht="34.5" x14ac:dyDescent="0.25">
      <c r="A88" s="21" t="s">
        <v>64</v>
      </c>
      <c r="B88" s="22" t="s">
        <v>65</v>
      </c>
      <c r="C88" s="23" t="s">
        <v>66</v>
      </c>
      <c r="D88" s="24" t="s">
        <v>69</v>
      </c>
      <c r="E88" s="24" t="s">
        <v>70</v>
      </c>
      <c r="F88" s="24" t="s">
        <v>71</v>
      </c>
      <c r="G88" s="24" t="s">
        <v>72</v>
      </c>
      <c r="H88" s="24" t="s">
        <v>69</v>
      </c>
      <c r="I88" s="24" t="s">
        <v>66</v>
      </c>
      <c r="J88" s="24" t="s">
        <v>73</v>
      </c>
      <c r="K88" s="24" t="s">
        <v>74</v>
      </c>
      <c r="L88" s="19"/>
      <c r="M88" s="19"/>
      <c r="N88" s="19"/>
      <c r="O88" s="20"/>
    </row>
    <row r="89" spans="1:15" ht="34.5" x14ac:dyDescent="0.25">
      <c r="A89" s="21" t="s">
        <v>187</v>
      </c>
      <c r="B89" s="22" t="s">
        <v>188</v>
      </c>
      <c r="C89" s="23" t="s">
        <v>69</v>
      </c>
      <c r="D89" s="24" t="s">
        <v>69</v>
      </c>
      <c r="E89" s="24" t="s">
        <v>70</v>
      </c>
      <c r="F89" s="24" t="s">
        <v>71</v>
      </c>
      <c r="G89" s="24" t="s">
        <v>72</v>
      </c>
      <c r="H89" s="24" t="s">
        <v>69</v>
      </c>
      <c r="I89" s="24" t="s">
        <v>69</v>
      </c>
      <c r="J89" s="24" t="s">
        <v>73</v>
      </c>
      <c r="K89" s="24" t="s">
        <v>74</v>
      </c>
      <c r="L89" s="19"/>
      <c r="M89" s="19"/>
      <c r="N89" s="19"/>
      <c r="O89" s="20"/>
    </row>
    <row r="90" spans="1:15" ht="15" x14ac:dyDescent="0.25"/>
    <row r="91" spans="1:15" ht="15" x14ac:dyDescent="0.25"/>
    <row r="92" spans="1:15" ht="15" x14ac:dyDescent="0.25">
      <c r="A92" s="28"/>
      <c r="B92" s="28" t="s">
        <v>189</v>
      </c>
    </row>
    <row r="93" spans="1:15" ht="15" x14ac:dyDescent="0.25">
      <c r="A93" s="28"/>
      <c r="B93" s="28" t="s">
        <v>190</v>
      </c>
    </row>
    <row r="94" spans="1:15" ht="15" x14ac:dyDescent="0.25">
      <c r="A94" s="28"/>
      <c r="B94" s="28" t="s">
        <v>191</v>
      </c>
    </row>
    <row r="95" spans="1:15" ht="15" x14ac:dyDescent="0.25">
      <c r="A95" s="29"/>
      <c r="B95" s="29" t="s">
        <v>192</v>
      </c>
    </row>
    <row r="96" spans="1:15" ht="15" x14ac:dyDescent="0.25">
      <c r="A96" s="29"/>
      <c r="B96" s="29" t="s">
        <v>193</v>
      </c>
    </row>
    <row r="97" spans="1:2" ht="15" x14ac:dyDescent="0.25">
      <c r="A97" s="29"/>
      <c r="B97" s="29" t="s">
        <v>194</v>
      </c>
    </row>
    <row r="98" spans="1:2" ht="15" x14ac:dyDescent="0.25">
      <c r="A98" s="29"/>
      <c r="B98" s="29" t="s">
        <v>195</v>
      </c>
    </row>
    <row r="99" spans="1:2" ht="15" x14ac:dyDescent="0.25">
      <c r="A99" s="30"/>
      <c r="B99" s="30"/>
    </row>
    <row r="100" spans="1:2" ht="15" x14ac:dyDescent="0.25">
      <c r="A100" s="28"/>
      <c r="B100" s="28" t="s">
        <v>196</v>
      </c>
    </row>
    <row r="101" spans="1:2" ht="15" x14ac:dyDescent="0.25">
      <c r="A101" s="28"/>
      <c r="B101" s="28" t="s">
        <v>190</v>
      </c>
    </row>
    <row r="102" spans="1:2" ht="15" x14ac:dyDescent="0.25">
      <c r="A102" s="28"/>
      <c r="B102" s="28" t="s">
        <v>191</v>
      </c>
    </row>
    <row r="103" spans="1:2" ht="15" x14ac:dyDescent="0.25">
      <c r="A103" s="29"/>
      <c r="B103" s="29" t="s">
        <v>197</v>
      </c>
    </row>
    <row r="104" spans="1:2" ht="15" x14ac:dyDescent="0.25">
      <c r="A104" s="29"/>
      <c r="B104" s="29" t="s">
        <v>198</v>
      </c>
    </row>
    <row r="105" spans="1:2" ht="15" x14ac:dyDescent="0.25">
      <c r="A105" s="29"/>
      <c r="B105" s="29" t="s">
        <v>199</v>
      </c>
    </row>
    <row r="106" spans="1:2" ht="15" x14ac:dyDescent="0.25">
      <c r="A106" s="29"/>
      <c r="B106" s="29" t="s">
        <v>200</v>
      </c>
    </row>
    <row r="107" spans="1:2" ht="15" x14ac:dyDescent="0.25">
      <c r="A107" s="30"/>
      <c r="B107" s="30"/>
    </row>
  </sheetData>
  <mergeCells count="27"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  <mergeCell ref="B16:L16"/>
    <mergeCell ref="O12:O13"/>
    <mergeCell ref="A11:N11"/>
    <mergeCell ref="A12:N12"/>
    <mergeCell ref="B14:D14"/>
    <mergeCell ref="N5:O5"/>
    <mergeCell ref="N6:O6"/>
    <mergeCell ref="N9:O9"/>
    <mergeCell ref="N7:O7"/>
    <mergeCell ref="N2:O2"/>
    <mergeCell ref="N3:O3"/>
    <mergeCell ref="N4:O4"/>
  </mergeCells>
  <pageMargins left="0.59055118110236227" right="0.51181102362204722" top="0.78740157480314965" bottom="0.31496062992125984" header="0.19685039370078741" footer="0.19685039370078741"/>
  <pageSetup paperSize="9" scale="6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B57"/>
  <sheetViews>
    <sheetView topLeftCell="A14" workbookViewId="0">
      <selection activeCell="AO42" sqref="AO42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53" t="s">
        <v>201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</row>
    <row r="2" spans="1:106" ht="15" x14ac:dyDescent="0.25"/>
    <row r="3" spans="1:106" ht="11.25" customHeight="1" x14ac:dyDescent="0.25">
      <c r="A3" s="62" t="s">
        <v>202</v>
      </c>
      <c r="B3" s="62"/>
      <c r="C3" s="62"/>
      <c r="D3" s="62"/>
      <c r="E3" s="62"/>
      <c r="F3" s="62"/>
      <c r="G3" s="62"/>
      <c r="H3" s="63"/>
      <c r="I3" s="54" t="s">
        <v>19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68"/>
      <c r="CN3" s="57" t="s">
        <v>203</v>
      </c>
      <c r="CO3" s="62"/>
      <c r="CP3" s="62"/>
      <c r="CQ3" s="62"/>
      <c r="CR3" s="62"/>
      <c r="CS3" s="62"/>
      <c r="CT3" s="62"/>
      <c r="CU3" s="63"/>
      <c r="CV3" s="57" t="s">
        <v>204</v>
      </c>
      <c r="CW3" s="57" t="s">
        <v>205</v>
      </c>
      <c r="CX3" s="57" t="s">
        <v>206</v>
      </c>
      <c r="CY3" s="50" t="s">
        <v>29</v>
      </c>
      <c r="CZ3" s="51"/>
      <c r="DA3" s="51"/>
      <c r="DB3" s="52"/>
    </row>
    <row r="4" spans="1:106" ht="11.25" customHeight="1" x14ac:dyDescent="0.25">
      <c r="A4" s="64"/>
      <c r="B4" s="64"/>
      <c r="C4" s="64"/>
      <c r="D4" s="64"/>
      <c r="E4" s="64"/>
      <c r="F4" s="64"/>
      <c r="G4" s="64"/>
      <c r="H4" s="6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69"/>
      <c r="CN4" s="58"/>
      <c r="CO4" s="64"/>
      <c r="CP4" s="64"/>
      <c r="CQ4" s="64"/>
      <c r="CR4" s="64"/>
      <c r="CS4" s="64"/>
      <c r="CT4" s="64"/>
      <c r="CU4" s="65"/>
      <c r="CV4" s="58"/>
      <c r="CW4" s="58"/>
      <c r="CX4" s="58"/>
      <c r="CY4" s="31" t="s">
        <v>60</v>
      </c>
      <c r="CZ4" s="31" t="s">
        <v>61</v>
      </c>
      <c r="DA4" s="31" t="s">
        <v>62</v>
      </c>
      <c r="DB4" s="60" t="s">
        <v>30</v>
      </c>
    </row>
    <row r="5" spans="1:106" ht="39" customHeight="1" x14ac:dyDescent="0.25">
      <c r="A5" s="66"/>
      <c r="B5" s="66"/>
      <c r="C5" s="66"/>
      <c r="D5" s="66"/>
      <c r="E5" s="66"/>
      <c r="F5" s="66"/>
      <c r="G5" s="66"/>
      <c r="H5" s="67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70"/>
      <c r="CN5" s="59"/>
      <c r="CO5" s="66"/>
      <c r="CP5" s="66"/>
      <c r="CQ5" s="66"/>
      <c r="CR5" s="66"/>
      <c r="CS5" s="66"/>
      <c r="CT5" s="66"/>
      <c r="CU5" s="67"/>
      <c r="CV5" s="59"/>
      <c r="CW5" s="59"/>
      <c r="CX5" s="59"/>
      <c r="CY5" s="8" t="s">
        <v>207</v>
      </c>
      <c r="CZ5" s="32" t="s">
        <v>208</v>
      </c>
      <c r="DA5" s="32" t="s">
        <v>209</v>
      </c>
      <c r="DB5" s="61"/>
    </row>
    <row r="6" spans="1:106" ht="13.9" customHeight="1" x14ac:dyDescent="0.25">
      <c r="A6" s="71" t="s">
        <v>34</v>
      </c>
      <c r="B6" s="71"/>
      <c r="C6" s="71"/>
      <c r="D6" s="71"/>
      <c r="E6" s="71"/>
      <c r="F6" s="71"/>
      <c r="G6" s="71"/>
      <c r="H6" s="72"/>
      <c r="I6" s="71" t="s">
        <v>35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2"/>
      <c r="CN6" s="73" t="s">
        <v>36</v>
      </c>
      <c r="CO6" s="74"/>
      <c r="CP6" s="74"/>
      <c r="CQ6" s="74"/>
      <c r="CR6" s="74"/>
      <c r="CS6" s="74"/>
      <c r="CT6" s="74"/>
      <c r="CU6" s="75"/>
      <c r="CV6" s="33" t="s">
        <v>37</v>
      </c>
      <c r="CW6" s="33" t="s">
        <v>210</v>
      </c>
      <c r="CX6" s="33" t="s">
        <v>211</v>
      </c>
      <c r="CY6" s="33" t="s">
        <v>38</v>
      </c>
      <c r="CZ6" s="33" t="s">
        <v>39</v>
      </c>
      <c r="DA6" s="33" t="s">
        <v>40</v>
      </c>
      <c r="DB6" s="34" t="s">
        <v>41</v>
      </c>
    </row>
    <row r="7" spans="1:106" ht="12.75" customHeight="1" x14ac:dyDescent="0.25">
      <c r="A7" s="76">
        <v>1</v>
      </c>
      <c r="B7" s="76"/>
      <c r="C7" s="76"/>
      <c r="D7" s="76"/>
      <c r="E7" s="76"/>
      <c r="F7" s="76"/>
      <c r="G7" s="76"/>
      <c r="H7" s="77"/>
      <c r="I7" s="78" t="s">
        <v>212</v>
      </c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80" t="s">
        <v>213</v>
      </c>
      <c r="CO7" s="81"/>
      <c r="CP7" s="81"/>
      <c r="CQ7" s="81"/>
      <c r="CR7" s="81"/>
      <c r="CS7" s="81"/>
      <c r="CT7" s="81"/>
      <c r="CU7" s="82"/>
      <c r="CV7" s="14" t="s">
        <v>0</v>
      </c>
      <c r="CW7" s="14" t="s">
        <v>46</v>
      </c>
      <c r="CX7" s="14" t="s">
        <v>46</v>
      </c>
      <c r="CY7" s="15">
        <v>27018546.309999999</v>
      </c>
      <c r="CZ7" s="15">
        <v>25800200</v>
      </c>
      <c r="DA7" s="15">
        <v>25800200</v>
      </c>
      <c r="DB7" s="16"/>
    </row>
    <row r="8" spans="1:106" ht="24" customHeight="1" x14ac:dyDescent="0.25">
      <c r="A8" s="83" t="s">
        <v>215</v>
      </c>
      <c r="B8" s="83"/>
      <c r="C8" s="83"/>
      <c r="D8" s="83"/>
      <c r="E8" s="83"/>
      <c r="F8" s="83"/>
      <c r="G8" s="83"/>
      <c r="H8" s="84"/>
      <c r="I8" s="85" t="s">
        <v>216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7" t="s">
        <v>217</v>
      </c>
      <c r="CO8" s="83"/>
      <c r="CP8" s="83"/>
      <c r="CQ8" s="83"/>
      <c r="CR8" s="83"/>
      <c r="CS8" s="83"/>
      <c r="CT8" s="83"/>
      <c r="CU8" s="84"/>
      <c r="CV8" s="18" t="s">
        <v>0</v>
      </c>
      <c r="CW8" s="18" t="s">
        <v>46</v>
      </c>
      <c r="CX8" s="18" t="s">
        <v>46</v>
      </c>
      <c r="CY8" s="19">
        <v>27018546.309999999</v>
      </c>
      <c r="CZ8" s="19">
        <v>25800200</v>
      </c>
      <c r="DA8" s="19">
        <v>25800200</v>
      </c>
      <c r="DB8" s="20"/>
    </row>
    <row r="9" spans="1:106" ht="24" customHeight="1" x14ac:dyDescent="0.25">
      <c r="A9" s="83" t="s">
        <v>218</v>
      </c>
      <c r="B9" s="83"/>
      <c r="C9" s="83"/>
      <c r="D9" s="83"/>
      <c r="E9" s="83"/>
      <c r="F9" s="83"/>
      <c r="G9" s="83"/>
      <c r="H9" s="84"/>
      <c r="I9" s="85" t="s">
        <v>219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7" t="s">
        <v>220</v>
      </c>
      <c r="CO9" s="83"/>
      <c r="CP9" s="83"/>
      <c r="CQ9" s="83"/>
      <c r="CR9" s="83"/>
      <c r="CS9" s="83"/>
      <c r="CT9" s="83"/>
      <c r="CU9" s="84"/>
      <c r="CV9" s="18" t="s">
        <v>0</v>
      </c>
      <c r="CW9" s="18" t="s">
        <v>46</v>
      </c>
      <c r="CX9" s="18" t="s">
        <v>46</v>
      </c>
      <c r="CY9" s="19">
        <v>11748400</v>
      </c>
      <c r="CZ9" s="19">
        <v>11748400</v>
      </c>
      <c r="DA9" s="19">
        <v>11748400</v>
      </c>
      <c r="DB9" s="20"/>
    </row>
    <row r="10" spans="1:106" ht="24" customHeight="1" x14ac:dyDescent="0.25">
      <c r="A10" s="83" t="s">
        <v>221</v>
      </c>
      <c r="B10" s="83"/>
      <c r="C10" s="83"/>
      <c r="D10" s="83"/>
      <c r="E10" s="83"/>
      <c r="F10" s="83"/>
      <c r="G10" s="83"/>
      <c r="H10" s="84"/>
      <c r="I10" s="85" t="s">
        <v>222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7" t="s">
        <v>223</v>
      </c>
      <c r="CO10" s="83"/>
      <c r="CP10" s="83"/>
      <c r="CQ10" s="83"/>
      <c r="CR10" s="83"/>
      <c r="CS10" s="83"/>
      <c r="CT10" s="83"/>
      <c r="CU10" s="84"/>
      <c r="CV10" s="18" t="s">
        <v>224</v>
      </c>
      <c r="CW10" s="18" t="s">
        <v>46</v>
      </c>
      <c r="CX10" s="18" t="s">
        <v>46</v>
      </c>
      <c r="CY10" s="19">
        <v>11748400</v>
      </c>
      <c r="CZ10" s="19">
        <v>11748400</v>
      </c>
      <c r="DA10" s="19">
        <v>11748400</v>
      </c>
      <c r="DB10" s="20"/>
    </row>
    <row r="11" spans="1:106" ht="24" customHeight="1" x14ac:dyDescent="0.25">
      <c r="A11" s="83" t="s">
        <v>225</v>
      </c>
      <c r="B11" s="83"/>
      <c r="C11" s="83"/>
      <c r="D11" s="83"/>
      <c r="E11" s="83"/>
      <c r="F11" s="83"/>
      <c r="G11" s="83"/>
      <c r="H11" s="84"/>
      <c r="I11" s="85" t="s">
        <v>226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7" t="s">
        <v>227</v>
      </c>
      <c r="CO11" s="83"/>
      <c r="CP11" s="83"/>
      <c r="CQ11" s="83"/>
      <c r="CR11" s="83"/>
      <c r="CS11" s="83"/>
      <c r="CT11" s="83"/>
      <c r="CU11" s="84"/>
      <c r="CV11" s="18" t="s">
        <v>0</v>
      </c>
      <c r="CW11" s="18" t="s">
        <v>46</v>
      </c>
      <c r="CX11" s="18" t="s">
        <v>46</v>
      </c>
      <c r="CY11" s="19">
        <v>4122800</v>
      </c>
      <c r="CZ11" s="19">
        <v>4122800</v>
      </c>
      <c r="DA11" s="19">
        <v>4122800</v>
      </c>
      <c r="DB11" s="20"/>
    </row>
    <row r="12" spans="1:106" ht="24" customHeight="1" x14ac:dyDescent="0.25">
      <c r="A12" s="83" t="s">
        <v>228</v>
      </c>
      <c r="B12" s="83"/>
      <c r="C12" s="83"/>
      <c r="D12" s="83"/>
      <c r="E12" s="83"/>
      <c r="F12" s="83"/>
      <c r="G12" s="83"/>
      <c r="H12" s="84"/>
      <c r="I12" s="85" t="s">
        <v>222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7" t="s">
        <v>229</v>
      </c>
      <c r="CO12" s="83"/>
      <c r="CP12" s="83"/>
      <c r="CQ12" s="83"/>
      <c r="CR12" s="83"/>
      <c r="CS12" s="83"/>
      <c r="CT12" s="83"/>
      <c r="CU12" s="84"/>
      <c r="CV12" s="18" t="s">
        <v>0</v>
      </c>
      <c r="CW12" s="18" t="s">
        <v>46</v>
      </c>
      <c r="CX12" s="18" t="s">
        <v>46</v>
      </c>
      <c r="CY12" s="19">
        <v>4122800</v>
      </c>
      <c r="CZ12" s="19">
        <v>4122800</v>
      </c>
      <c r="DA12" s="19">
        <v>4122800</v>
      </c>
      <c r="DB12" s="20"/>
    </row>
    <row r="13" spans="1:106" ht="24" customHeight="1" x14ac:dyDescent="0.25">
      <c r="A13" s="83" t="s">
        <v>230</v>
      </c>
      <c r="B13" s="83"/>
      <c r="C13" s="83"/>
      <c r="D13" s="83"/>
      <c r="E13" s="83"/>
      <c r="F13" s="83"/>
      <c r="G13" s="83"/>
      <c r="H13" s="84"/>
      <c r="I13" s="85" t="s">
        <v>231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7" t="s">
        <v>232</v>
      </c>
      <c r="CO13" s="83"/>
      <c r="CP13" s="83"/>
      <c r="CQ13" s="83"/>
      <c r="CR13" s="83"/>
      <c r="CS13" s="83"/>
      <c r="CT13" s="83"/>
      <c r="CU13" s="84"/>
      <c r="CV13" s="18" t="s">
        <v>224</v>
      </c>
      <c r="CW13" s="18" t="s">
        <v>74</v>
      </c>
      <c r="CX13" s="18" t="s">
        <v>46</v>
      </c>
      <c r="CY13" s="19">
        <v>4122800</v>
      </c>
      <c r="CZ13" s="19">
        <v>4122800</v>
      </c>
      <c r="DA13" s="19">
        <v>4122800</v>
      </c>
      <c r="DB13" s="20"/>
    </row>
    <row r="14" spans="1:106" ht="24" customHeight="1" x14ac:dyDescent="0.25">
      <c r="A14" s="83" t="s">
        <v>233</v>
      </c>
      <c r="B14" s="83"/>
      <c r="C14" s="83"/>
      <c r="D14" s="83"/>
      <c r="E14" s="83"/>
      <c r="F14" s="83"/>
      <c r="G14" s="83"/>
      <c r="H14" s="84"/>
      <c r="I14" s="85" t="s">
        <v>234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7" t="s">
        <v>235</v>
      </c>
      <c r="CO14" s="83"/>
      <c r="CP14" s="83"/>
      <c r="CQ14" s="83"/>
      <c r="CR14" s="83"/>
      <c r="CS14" s="83"/>
      <c r="CT14" s="83"/>
      <c r="CU14" s="84"/>
      <c r="CV14" s="18" t="s">
        <v>0</v>
      </c>
      <c r="CW14" s="18" t="s">
        <v>46</v>
      </c>
      <c r="CX14" s="18" t="s">
        <v>46</v>
      </c>
      <c r="CY14" s="19">
        <v>11147346.310000001</v>
      </c>
      <c r="CZ14" s="19">
        <v>9929000</v>
      </c>
      <c r="DA14" s="19">
        <v>9929000</v>
      </c>
      <c r="DB14" s="20"/>
    </row>
    <row r="15" spans="1:106" ht="24" customHeight="1" x14ac:dyDescent="0.25">
      <c r="A15" s="83" t="s">
        <v>236</v>
      </c>
      <c r="B15" s="83"/>
      <c r="C15" s="83"/>
      <c r="D15" s="83"/>
      <c r="E15" s="83"/>
      <c r="F15" s="83"/>
      <c r="G15" s="83"/>
      <c r="H15" s="84"/>
      <c r="I15" s="85" t="s">
        <v>222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7" t="s">
        <v>237</v>
      </c>
      <c r="CO15" s="83"/>
      <c r="CP15" s="83"/>
      <c r="CQ15" s="83"/>
      <c r="CR15" s="83"/>
      <c r="CS15" s="83"/>
      <c r="CT15" s="83"/>
      <c r="CU15" s="84"/>
      <c r="CV15" s="18" t="s">
        <v>0</v>
      </c>
      <c r="CW15" s="18" t="s">
        <v>46</v>
      </c>
      <c r="CX15" s="18" t="s">
        <v>46</v>
      </c>
      <c r="CY15" s="19">
        <v>11147346.310000001</v>
      </c>
      <c r="CZ15" s="19">
        <v>9929000</v>
      </c>
      <c r="DA15" s="19">
        <v>9929000</v>
      </c>
      <c r="DB15" s="20"/>
    </row>
    <row r="16" spans="1:106" ht="24" customHeight="1" x14ac:dyDescent="0.25">
      <c r="A16" s="83" t="s">
        <v>238</v>
      </c>
      <c r="B16" s="83"/>
      <c r="C16" s="83"/>
      <c r="D16" s="83"/>
      <c r="E16" s="83"/>
      <c r="F16" s="83"/>
      <c r="G16" s="83"/>
      <c r="H16" s="84"/>
      <c r="I16" s="85" t="s">
        <v>231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7" t="s">
        <v>239</v>
      </c>
      <c r="CO16" s="83"/>
      <c r="CP16" s="83"/>
      <c r="CQ16" s="83"/>
      <c r="CR16" s="83"/>
      <c r="CS16" s="83"/>
      <c r="CT16" s="83"/>
      <c r="CU16" s="84"/>
      <c r="CV16" s="18" t="s">
        <v>224</v>
      </c>
      <c r="CW16" s="18" t="s">
        <v>74</v>
      </c>
      <c r="CX16" s="18" t="s">
        <v>46</v>
      </c>
      <c r="CY16" s="19">
        <v>11147346.310000001</v>
      </c>
      <c r="CZ16" s="19">
        <v>9929000</v>
      </c>
      <c r="DA16" s="19">
        <v>9929000</v>
      </c>
      <c r="DB16" s="20"/>
    </row>
    <row r="17" spans="1:106" ht="12.75" customHeight="1" x14ac:dyDescent="0.25">
      <c r="A17" s="76">
        <v>2</v>
      </c>
      <c r="B17" s="76"/>
      <c r="C17" s="76"/>
      <c r="D17" s="76"/>
      <c r="E17" s="76"/>
      <c r="F17" s="76"/>
      <c r="G17" s="76"/>
      <c r="H17" s="77"/>
      <c r="I17" s="78" t="s">
        <v>240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80" t="s">
        <v>241</v>
      </c>
      <c r="CO17" s="81"/>
      <c r="CP17" s="81"/>
      <c r="CQ17" s="81"/>
      <c r="CR17" s="81"/>
      <c r="CS17" s="81"/>
      <c r="CT17" s="81"/>
      <c r="CU17" s="82"/>
      <c r="CV17" s="14" t="s">
        <v>0</v>
      </c>
      <c r="CW17" s="14" t="s">
        <v>46</v>
      </c>
      <c r="CX17" s="14" t="s">
        <v>46</v>
      </c>
      <c r="CY17" s="15">
        <v>27018546.309999999</v>
      </c>
      <c r="CZ17" s="15">
        <v>25800200</v>
      </c>
      <c r="DA17" s="15">
        <v>25800200</v>
      </c>
      <c r="DB17" s="16"/>
    </row>
    <row r="18" spans="1:106" ht="24" customHeight="1" x14ac:dyDescent="0.25">
      <c r="A18" s="83" t="s">
        <v>242</v>
      </c>
      <c r="B18" s="83"/>
      <c r="C18" s="83"/>
      <c r="D18" s="83"/>
      <c r="E18" s="83"/>
      <c r="F18" s="83"/>
      <c r="G18" s="83"/>
      <c r="H18" s="84"/>
      <c r="I18" s="85" t="s">
        <v>243</v>
      </c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7" t="s">
        <v>244</v>
      </c>
      <c r="CO18" s="83"/>
      <c r="CP18" s="83"/>
      <c r="CQ18" s="83"/>
      <c r="CR18" s="83"/>
      <c r="CS18" s="83"/>
      <c r="CT18" s="83"/>
      <c r="CU18" s="84"/>
      <c r="CV18" s="18" t="s">
        <v>224</v>
      </c>
      <c r="CW18" s="18" t="s">
        <v>46</v>
      </c>
      <c r="CX18" s="18" t="s">
        <v>46</v>
      </c>
      <c r="CY18" s="19">
        <v>27018546.309999999</v>
      </c>
      <c r="CZ18" s="19">
        <v>25800200</v>
      </c>
      <c r="DA18" s="19">
        <v>25800200</v>
      </c>
      <c r="DB18" s="20"/>
    </row>
    <row r="19" spans="1:106" ht="12.75" customHeight="1" x14ac:dyDescent="0.25">
      <c r="A19" s="76">
        <v>3</v>
      </c>
      <c r="B19" s="76"/>
      <c r="C19" s="76"/>
      <c r="D19" s="76"/>
      <c r="E19" s="76"/>
      <c r="F19" s="76"/>
      <c r="G19" s="76"/>
      <c r="H19" s="77"/>
      <c r="I19" s="78" t="s">
        <v>245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80" t="s">
        <v>246</v>
      </c>
      <c r="CO19" s="81"/>
      <c r="CP19" s="81"/>
      <c r="CQ19" s="81"/>
      <c r="CR19" s="81"/>
      <c r="CS19" s="81"/>
      <c r="CT19" s="81"/>
      <c r="CU19" s="82"/>
      <c r="CV19" s="14" t="s">
        <v>0</v>
      </c>
      <c r="CW19" s="14" t="s">
        <v>46</v>
      </c>
      <c r="CX19" s="14" t="s">
        <v>46</v>
      </c>
      <c r="CY19" s="15"/>
      <c r="CZ19" s="15"/>
      <c r="DA19" s="15"/>
      <c r="DB19" s="16"/>
    </row>
    <row r="20" spans="1:106" ht="15" x14ac:dyDescent="0.25"/>
    <row r="21" spans="1:106" ht="15" customHeight="1" x14ac:dyDescent="0.25">
      <c r="I21" s="1" t="s">
        <v>247</v>
      </c>
    </row>
    <row r="22" spans="1:106" ht="13.5" customHeight="1" x14ac:dyDescent="0.25">
      <c r="I22" s="1" t="s">
        <v>248</v>
      </c>
      <c r="AQ22" s="88" t="s">
        <v>266</v>
      </c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Y22" s="88" t="s">
        <v>261</v>
      </c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W22" s="28" t="s">
        <v>189</v>
      </c>
    </row>
    <row r="23" spans="1:106" ht="11.25" customHeight="1" x14ac:dyDescent="0.25">
      <c r="AQ23" s="99" t="s">
        <v>249</v>
      </c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K23" s="99" t="s">
        <v>250</v>
      </c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Y23" s="99" t="s">
        <v>5</v>
      </c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W23" s="28" t="s">
        <v>190</v>
      </c>
    </row>
    <row r="24" spans="1:106" ht="12" customHeight="1" x14ac:dyDescent="0.25"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W24" s="28" t="s">
        <v>191</v>
      </c>
    </row>
    <row r="25" spans="1:106" ht="12.75" customHeight="1" x14ac:dyDescent="0.25">
      <c r="I25" s="1" t="s">
        <v>251</v>
      </c>
      <c r="AM25" s="88" t="s">
        <v>262</v>
      </c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CA25" s="89" t="s">
        <v>263</v>
      </c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W25" s="29" t="s">
        <v>192</v>
      </c>
    </row>
    <row r="26" spans="1:106" ht="12" customHeight="1" x14ac:dyDescent="0.25">
      <c r="AM26" s="99" t="s">
        <v>249</v>
      </c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G26" s="99" t="s">
        <v>252</v>
      </c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CA26" s="99" t="s">
        <v>253</v>
      </c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W26" s="29" t="s">
        <v>193</v>
      </c>
    </row>
    <row r="27" spans="1:106" ht="3" customHeight="1" x14ac:dyDescent="0.25"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W27" s="29" t="s">
        <v>194</v>
      </c>
    </row>
    <row r="28" spans="1:106" ht="13.15" customHeight="1" x14ac:dyDescent="0.25">
      <c r="I28" s="90" t="s">
        <v>254</v>
      </c>
      <c r="J28" s="90"/>
      <c r="K28" s="102" t="s">
        <v>495</v>
      </c>
      <c r="L28" s="89"/>
      <c r="M28" s="89"/>
      <c r="N28" s="91" t="s">
        <v>254</v>
      </c>
      <c r="O28" s="91"/>
      <c r="Q28" s="89" t="s">
        <v>256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3"/>
      <c r="AG28" s="92" t="s">
        <v>224</v>
      </c>
      <c r="AH28" s="92"/>
      <c r="AI28" s="92"/>
      <c r="AJ28" s="92"/>
      <c r="AK28" s="92"/>
      <c r="AL28" s="1" t="s">
        <v>255</v>
      </c>
      <c r="CW28" s="29" t="s">
        <v>195</v>
      </c>
    </row>
    <row r="29" spans="1:106" ht="14.25" customHeight="1" thickBot="1" x14ac:dyDescent="0.3"/>
    <row r="30" spans="1:106" ht="3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7"/>
    </row>
    <row r="31" spans="1:106" ht="12" customHeight="1" x14ac:dyDescent="0.25">
      <c r="A31" s="38" t="s">
        <v>257</v>
      </c>
      <c r="CM31" s="39"/>
      <c r="CW31" s="28" t="s">
        <v>196</v>
      </c>
    </row>
    <row r="32" spans="1:106" ht="12" customHeight="1" x14ac:dyDescent="0.25">
      <c r="A32" s="103" t="s">
        <v>264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5"/>
      <c r="CW32" s="28" t="s">
        <v>190</v>
      </c>
    </row>
    <row r="33" spans="1:101" ht="11.25" customHeight="1" x14ac:dyDescent="0.25">
      <c r="A33" s="93" t="s">
        <v>258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4"/>
      <c r="CW33" s="28" t="s">
        <v>191</v>
      </c>
    </row>
    <row r="34" spans="1:101" ht="12" customHeight="1" x14ac:dyDescent="0.25">
      <c r="A34" s="40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41"/>
      <c r="CW34" s="29" t="s">
        <v>197</v>
      </c>
    </row>
    <row r="35" spans="1:101" ht="12.75" customHeight="1" x14ac:dyDescent="0.25">
      <c r="A35" s="95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AH35" s="88" t="s">
        <v>265</v>
      </c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96"/>
      <c r="CW35" s="29" t="s">
        <v>198</v>
      </c>
    </row>
    <row r="36" spans="1:101" ht="12" customHeight="1" x14ac:dyDescent="0.25">
      <c r="A36" s="93" t="s">
        <v>250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AH36" s="99" t="s">
        <v>5</v>
      </c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4"/>
      <c r="CW36" s="29" t="s">
        <v>199</v>
      </c>
    </row>
    <row r="37" spans="1:101" ht="12" customHeight="1" x14ac:dyDescent="0.25">
      <c r="A37" s="38"/>
      <c r="CM37" s="39"/>
      <c r="CW37" s="29" t="s">
        <v>200</v>
      </c>
    </row>
    <row r="38" spans="1:101" ht="13.5" customHeight="1" x14ac:dyDescent="0.25">
      <c r="A38" s="97" t="s">
        <v>254</v>
      </c>
      <c r="B38" s="90"/>
      <c r="C38" s="102" t="s">
        <v>495</v>
      </c>
      <c r="D38" s="89"/>
      <c r="E38" s="89"/>
      <c r="F38" s="91" t="s">
        <v>254</v>
      </c>
      <c r="G38" s="91"/>
      <c r="I38" s="102" t="s">
        <v>256</v>
      </c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90">
        <v>20</v>
      </c>
      <c r="Y38" s="90"/>
      <c r="Z38" s="90"/>
      <c r="AA38" s="441" t="s">
        <v>505</v>
      </c>
      <c r="AB38" s="98"/>
      <c r="AC38" s="98"/>
      <c r="AD38" s="1" t="s">
        <v>255</v>
      </c>
      <c r="CM38" s="39"/>
    </row>
    <row r="39" spans="1:101" ht="3" customHeight="1" thickBot="1" x14ac:dyDescent="0.3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4"/>
    </row>
    <row r="40" spans="1:101" ht="15" x14ac:dyDescent="0.25"/>
    <row r="41" spans="1:101" ht="15" x14ac:dyDescent="0.25"/>
    <row r="42" spans="1:101" ht="15" x14ac:dyDescent="0.25">
      <c r="A42" s="28"/>
      <c r="B42" s="28"/>
    </row>
    <row r="43" spans="1:101" ht="15" x14ac:dyDescent="0.25">
      <c r="A43" s="28"/>
      <c r="B43" s="28"/>
    </row>
    <row r="44" spans="1:101" ht="15" x14ac:dyDescent="0.25">
      <c r="A44" s="28"/>
      <c r="B44" s="28"/>
    </row>
    <row r="45" spans="1:101" ht="15" x14ac:dyDescent="0.25">
      <c r="A45" s="29"/>
      <c r="B45" s="29"/>
    </row>
    <row r="46" spans="1:101" ht="15" x14ac:dyDescent="0.25">
      <c r="A46" s="29"/>
      <c r="B46" s="29"/>
    </row>
    <row r="47" spans="1:101" ht="15" x14ac:dyDescent="0.25">
      <c r="A47" s="29"/>
      <c r="B47" s="29"/>
    </row>
    <row r="48" spans="1:101" ht="15" x14ac:dyDescent="0.25">
      <c r="A48" s="29"/>
      <c r="B48" s="29"/>
    </row>
    <row r="49" spans="1:2" ht="15" x14ac:dyDescent="0.25">
      <c r="A49" s="30"/>
      <c r="B49" s="30"/>
    </row>
    <row r="50" spans="1:2" ht="15" x14ac:dyDescent="0.25">
      <c r="A50" s="28"/>
      <c r="B50" s="28"/>
    </row>
    <row r="51" spans="1:2" ht="15" x14ac:dyDescent="0.25">
      <c r="A51" s="28"/>
      <c r="B51" s="28"/>
    </row>
    <row r="52" spans="1:2" ht="15" x14ac:dyDescent="0.25">
      <c r="A52" s="28"/>
      <c r="B52" s="28"/>
    </row>
    <row r="53" spans="1:2" ht="15" x14ac:dyDescent="0.25">
      <c r="A53" s="29"/>
      <c r="B53" s="29"/>
    </row>
    <row r="54" spans="1:2" ht="15" x14ac:dyDescent="0.25">
      <c r="A54" s="29"/>
      <c r="B54" s="29"/>
    </row>
    <row r="55" spans="1:2" ht="15" x14ac:dyDescent="0.25">
      <c r="A55" s="29"/>
      <c r="B55" s="29"/>
    </row>
    <row r="56" spans="1:2" ht="15" x14ac:dyDescent="0.25">
      <c r="A56" s="29"/>
      <c r="B56" s="29"/>
    </row>
    <row r="57" spans="1:2" ht="15" x14ac:dyDescent="0.25">
      <c r="A57" s="30"/>
      <c r="B57" s="30"/>
    </row>
  </sheetData>
  <mergeCells count="80">
    <mergeCell ref="AA38:AC38"/>
    <mergeCell ref="A32:CM32"/>
    <mergeCell ref="A38:B38"/>
    <mergeCell ref="C38:E38"/>
    <mergeCell ref="F38:G38"/>
    <mergeCell ref="I38:W38"/>
    <mergeCell ref="X38:Z38"/>
    <mergeCell ref="A33:CM33"/>
    <mergeCell ref="A35:Y35"/>
    <mergeCell ref="AH35:CM35"/>
    <mergeCell ref="A36:Y36"/>
    <mergeCell ref="AH36:CM36"/>
    <mergeCell ref="I28:J28"/>
    <mergeCell ref="K28:M28"/>
    <mergeCell ref="N28:O28"/>
    <mergeCell ref="Q28:AE28"/>
    <mergeCell ref="AG28:AK28"/>
    <mergeCell ref="AM25:BD25"/>
    <mergeCell ref="BG25:BX25"/>
    <mergeCell ref="CA25:CR25"/>
    <mergeCell ref="AM26:BD26"/>
    <mergeCell ref="BG26:BX26"/>
    <mergeCell ref="CA26:CR26"/>
    <mergeCell ref="AQ22:BH22"/>
    <mergeCell ref="BK22:BV22"/>
    <mergeCell ref="BY22:CR22"/>
    <mergeCell ref="AQ23:BH23"/>
    <mergeCell ref="BK23:BV23"/>
    <mergeCell ref="BY23:CR23"/>
    <mergeCell ref="A18:H18"/>
    <mergeCell ref="I18:CM18"/>
    <mergeCell ref="CN18:CU18"/>
    <mergeCell ref="A19:H19"/>
    <mergeCell ref="I19:CM19"/>
    <mergeCell ref="CN19:CU19"/>
    <mergeCell ref="A16:H16"/>
    <mergeCell ref="I16:CM16"/>
    <mergeCell ref="CN16:CU16"/>
    <mergeCell ref="A17:H17"/>
    <mergeCell ref="I17:CM17"/>
    <mergeCell ref="CN17:CU17"/>
    <mergeCell ref="A14:H14"/>
    <mergeCell ref="I14:CM14"/>
    <mergeCell ref="CN14:CU14"/>
    <mergeCell ref="A15:H15"/>
    <mergeCell ref="I15:CM15"/>
    <mergeCell ref="CN15:CU15"/>
    <mergeCell ref="A12:H12"/>
    <mergeCell ref="I12:CM12"/>
    <mergeCell ref="CN12:CU12"/>
    <mergeCell ref="A13:H13"/>
    <mergeCell ref="I13:CM13"/>
    <mergeCell ref="CN13:CU13"/>
    <mergeCell ref="A10:H10"/>
    <mergeCell ref="I10:CM10"/>
    <mergeCell ref="CN10:CU10"/>
    <mergeCell ref="A11:H11"/>
    <mergeCell ref="I11:CM11"/>
    <mergeCell ref="CN11:CU11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A7:H7"/>
    <mergeCell ref="I7:CM7"/>
    <mergeCell ref="CN7:CU7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1BAD-B195-458F-9E7A-8978ACB7CE5B}">
  <dimension ref="A1:GE95"/>
  <sheetViews>
    <sheetView topLeftCell="F1" workbookViewId="0">
      <selection activeCell="F20" sqref="F20:DV20"/>
    </sheetView>
  </sheetViews>
  <sheetFormatPr defaultRowHeight="15" x14ac:dyDescent="0.25"/>
  <cols>
    <col min="1" max="1" width="6.42578125" customWidth="1"/>
    <col min="2" max="2" width="6.28515625" hidden="1" customWidth="1"/>
    <col min="3" max="5" width="9.140625" hidden="1" customWidth="1"/>
    <col min="14" max="14" width="6.140625" customWidth="1"/>
    <col min="15" max="22" width="9.140625" hidden="1" customWidth="1"/>
    <col min="23" max="23" width="4.7109375" hidden="1" customWidth="1"/>
    <col min="24" max="43" width="9.140625" hidden="1" customWidth="1"/>
    <col min="45" max="45" width="3.42578125" customWidth="1"/>
    <col min="46" max="55" width="9.140625" hidden="1" customWidth="1"/>
    <col min="57" max="57" width="4.7109375" customWidth="1"/>
    <col min="58" max="58" width="1.140625" hidden="1" customWidth="1"/>
    <col min="59" max="65" width="9.140625" hidden="1" customWidth="1"/>
    <col min="67" max="67" width="5" customWidth="1"/>
    <col min="68" max="68" width="4.5703125" hidden="1" customWidth="1"/>
    <col min="69" max="81" width="9.140625" hidden="1" customWidth="1"/>
    <col min="84" max="84" width="0.140625" customWidth="1"/>
    <col min="85" max="94" width="9.140625" hidden="1" customWidth="1"/>
    <col min="97" max="97" width="5" customWidth="1"/>
    <col min="98" max="98" width="1.140625" hidden="1" customWidth="1"/>
    <col min="99" max="105" width="9.140625" hidden="1" customWidth="1"/>
    <col min="107" max="107" width="7.28515625" customWidth="1"/>
    <col min="108" max="108" width="3.7109375" hidden="1" customWidth="1"/>
    <col min="109" max="117" width="9.140625" hidden="1" customWidth="1"/>
    <col min="120" max="120" width="1.85546875" customWidth="1"/>
    <col min="121" max="121" width="9.140625" hidden="1" customWidth="1"/>
    <col min="122" max="122" width="6.7109375" hidden="1" customWidth="1"/>
    <col min="123" max="127" width="9.140625" hidden="1" customWidth="1"/>
    <col min="128" max="128" width="6.85546875" hidden="1" customWidth="1"/>
    <col min="129" max="133" width="9.140625" hidden="1" customWidth="1"/>
    <col min="135" max="135" width="6.28515625" customWidth="1"/>
    <col min="136" max="137" width="9.140625" hidden="1" customWidth="1"/>
    <col min="138" max="138" width="3.7109375" hidden="1" customWidth="1"/>
    <col min="139" max="148" width="9.140625" hidden="1" customWidth="1"/>
    <col min="149" max="149" width="6.140625" customWidth="1"/>
    <col min="150" max="150" width="4.140625" hidden="1" customWidth="1"/>
    <col min="151" max="151" width="9.140625" hidden="1" customWidth="1"/>
    <col min="153" max="153" width="5" customWidth="1"/>
    <col min="154" max="154" width="8.140625" hidden="1" customWidth="1"/>
    <col min="155" max="167" width="9.140625" hidden="1" customWidth="1"/>
    <col min="171" max="171" width="2.140625" customWidth="1"/>
    <col min="172" max="187" width="9.140625" hidden="1" customWidth="1"/>
  </cols>
  <sheetData>
    <row r="1" spans="1:187" x14ac:dyDescent="0.25">
      <c r="A1" s="107" t="s">
        <v>267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</row>
    <row r="2" spans="1:187" x14ac:dyDescent="0.25">
      <c r="A2" s="108" t="s">
        <v>268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</row>
    <row r="3" spans="1:187" x14ac:dyDescent="0.25">
      <c r="A3" s="109" t="s">
        <v>269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</row>
    <row r="4" spans="1:187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</row>
    <row r="5" spans="1:187" x14ac:dyDescent="0.25">
      <c r="A5" s="111" t="s">
        <v>270</v>
      </c>
      <c r="B5" s="100"/>
      <c r="C5" s="100"/>
      <c r="D5" s="100"/>
      <c r="E5" s="112"/>
      <c r="F5" s="113" t="s">
        <v>271</v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5"/>
      <c r="AR5" s="111" t="s">
        <v>272</v>
      </c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12"/>
      <c r="BD5" s="111" t="s">
        <v>273</v>
      </c>
      <c r="BE5" s="100"/>
      <c r="BF5" s="100"/>
      <c r="BG5" s="100"/>
      <c r="BH5" s="100"/>
      <c r="BI5" s="100"/>
      <c r="BJ5" s="100"/>
      <c r="BK5" s="100"/>
      <c r="BL5" s="100"/>
      <c r="BM5" s="112"/>
      <c r="BN5" s="111" t="s">
        <v>274</v>
      </c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12"/>
      <c r="CD5" s="111" t="s">
        <v>275</v>
      </c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11" t="s">
        <v>276</v>
      </c>
      <c r="CR5" s="116"/>
      <c r="CS5" s="116"/>
      <c r="CT5" s="116"/>
      <c r="CU5" s="116"/>
      <c r="CV5" s="116"/>
      <c r="CW5" s="116"/>
      <c r="CX5" s="116"/>
      <c r="CY5" s="100"/>
      <c r="CZ5" s="100"/>
      <c r="DA5" s="100"/>
      <c r="DB5" s="117" t="s">
        <v>277</v>
      </c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1" t="s">
        <v>278</v>
      </c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12"/>
      <c r="ED5" s="119" t="s">
        <v>279</v>
      </c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2"/>
    </row>
    <row r="6" spans="1:187" ht="43.5" customHeight="1" x14ac:dyDescent="0.25">
      <c r="A6" s="123"/>
      <c r="B6" s="124"/>
      <c r="C6" s="124"/>
      <c r="D6" s="124"/>
      <c r="E6" s="125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8"/>
      <c r="AR6" s="123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5"/>
      <c r="BD6" s="123"/>
      <c r="BE6" s="124"/>
      <c r="BF6" s="124"/>
      <c r="BG6" s="124"/>
      <c r="BH6" s="124"/>
      <c r="BI6" s="124"/>
      <c r="BJ6" s="124"/>
      <c r="BK6" s="124"/>
      <c r="BL6" s="124"/>
      <c r="BM6" s="125"/>
      <c r="BN6" s="123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5"/>
      <c r="CD6" s="123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9"/>
      <c r="CR6" s="130"/>
      <c r="CS6" s="130"/>
      <c r="CT6" s="130"/>
      <c r="CU6" s="130"/>
      <c r="CV6" s="130"/>
      <c r="CW6" s="130"/>
      <c r="CX6" s="130"/>
      <c r="CY6" s="124"/>
      <c r="CZ6" s="124"/>
      <c r="DA6" s="124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23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5"/>
      <c r="ED6" s="131" t="s">
        <v>280</v>
      </c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1" t="s">
        <v>281</v>
      </c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4"/>
      <c r="FL6" s="133" t="s">
        <v>282</v>
      </c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4"/>
    </row>
    <row r="7" spans="1:187" x14ac:dyDescent="0.25">
      <c r="A7" s="117">
        <v>1</v>
      </c>
      <c r="B7" s="117"/>
      <c r="C7" s="117"/>
      <c r="D7" s="117"/>
      <c r="E7" s="117"/>
      <c r="F7" s="131">
        <v>2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1">
        <v>3</v>
      </c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1">
        <v>4</v>
      </c>
      <c r="BE7" s="133"/>
      <c r="BF7" s="133"/>
      <c r="BG7" s="133"/>
      <c r="BH7" s="133"/>
      <c r="BI7" s="133"/>
      <c r="BJ7" s="133"/>
      <c r="BK7" s="133"/>
      <c r="BL7" s="133"/>
      <c r="BM7" s="134"/>
      <c r="BN7" s="131">
        <v>5</v>
      </c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4"/>
      <c r="CD7" s="131">
        <v>6</v>
      </c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17">
        <v>7</v>
      </c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33">
        <v>8</v>
      </c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4"/>
      <c r="DN7" s="131">
        <v>9</v>
      </c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4"/>
      <c r="ED7" s="131">
        <v>10</v>
      </c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1">
        <v>11</v>
      </c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4"/>
      <c r="FL7" s="133">
        <v>12</v>
      </c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4"/>
    </row>
    <row r="8" spans="1:187" x14ac:dyDescent="0.25">
      <c r="A8" s="117">
        <v>1</v>
      </c>
      <c r="B8" s="117"/>
      <c r="C8" s="117"/>
      <c r="D8" s="117"/>
      <c r="E8" s="117"/>
      <c r="F8" s="135" t="s">
        <v>283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1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1"/>
      <c r="BE8" s="132"/>
      <c r="BF8" s="132"/>
      <c r="BG8" s="132"/>
      <c r="BH8" s="132"/>
      <c r="BI8" s="132"/>
      <c r="BJ8" s="132"/>
      <c r="BK8" s="132"/>
      <c r="BL8" s="132"/>
      <c r="BM8" s="137"/>
      <c r="BN8" s="131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2"/>
      <c r="CB8" s="132"/>
      <c r="CC8" s="137"/>
      <c r="CD8" s="131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4"/>
      <c r="DN8" s="131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7"/>
      <c r="ED8" s="131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8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7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7"/>
    </row>
    <row r="9" spans="1:187" x14ac:dyDescent="0.25">
      <c r="A9" s="117">
        <v>2</v>
      </c>
      <c r="B9" s="117"/>
      <c r="C9" s="117"/>
      <c r="D9" s="117"/>
      <c r="E9" s="117"/>
      <c r="F9" s="135" t="s">
        <v>284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1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1"/>
      <c r="BE9" s="132"/>
      <c r="BF9" s="132"/>
      <c r="BG9" s="132"/>
      <c r="BH9" s="132"/>
      <c r="BI9" s="132"/>
      <c r="BJ9" s="132"/>
      <c r="BK9" s="132"/>
      <c r="BL9" s="132"/>
      <c r="BM9" s="137"/>
      <c r="BN9" s="131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2"/>
      <c r="CB9" s="132"/>
      <c r="CC9" s="137"/>
      <c r="CD9" s="131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40"/>
      <c r="DN9" s="131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7"/>
      <c r="ED9" s="141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4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7"/>
      <c r="FL9" s="132" t="s">
        <v>285</v>
      </c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7"/>
    </row>
    <row r="10" spans="1:187" x14ac:dyDescent="0.25">
      <c r="A10" s="117">
        <v>3</v>
      </c>
      <c r="B10" s="117"/>
      <c r="C10" s="117"/>
      <c r="D10" s="117"/>
      <c r="E10" s="117"/>
      <c r="F10" s="135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1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1"/>
      <c r="BE10" s="132"/>
      <c r="BF10" s="132"/>
      <c r="BG10" s="132"/>
      <c r="BH10" s="132"/>
      <c r="BI10" s="132"/>
      <c r="BJ10" s="132"/>
      <c r="BK10" s="132"/>
      <c r="BL10" s="132"/>
      <c r="BM10" s="137"/>
      <c r="BN10" s="131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2"/>
      <c r="CB10" s="132"/>
      <c r="CC10" s="137"/>
      <c r="CD10" s="131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4"/>
      <c r="DN10" s="131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7"/>
      <c r="ED10" s="131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8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7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7"/>
    </row>
    <row r="11" spans="1:187" x14ac:dyDescent="0.25">
      <c r="A11" s="143" t="s">
        <v>286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5"/>
      <c r="AR11" s="131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1"/>
      <c r="BE11" s="132"/>
      <c r="BF11" s="132"/>
      <c r="BG11" s="132"/>
      <c r="BH11" s="132"/>
      <c r="BI11" s="132"/>
      <c r="BJ11" s="132"/>
      <c r="BK11" s="132"/>
      <c r="BL11" s="132"/>
      <c r="BM11" s="137"/>
      <c r="BN11" s="131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2"/>
      <c r="CB11" s="132"/>
      <c r="CC11" s="137"/>
      <c r="CD11" s="131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39">
        <f>DB9</f>
        <v>0</v>
      </c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40"/>
      <c r="DN11" s="146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8"/>
      <c r="ED11" s="131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8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7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7"/>
    </row>
    <row r="12" spans="1:187" x14ac:dyDescent="0.25">
      <c r="A12" s="149" t="s">
        <v>287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50"/>
    </row>
    <row r="13" spans="1:187" x14ac:dyDescent="0.25">
      <c r="A13" s="151" t="s">
        <v>288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0"/>
    </row>
    <row r="14" spans="1:187" x14ac:dyDescent="0.25">
      <c r="A14" s="152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153"/>
      <c r="FX14" s="153"/>
      <c r="FY14" s="153"/>
      <c r="FZ14" s="153"/>
      <c r="GA14" s="153"/>
      <c r="GB14" s="153"/>
      <c r="GC14" s="153"/>
      <c r="GD14" s="153"/>
      <c r="GE14" s="150"/>
    </row>
    <row r="15" spans="1:187" x14ac:dyDescent="0.25">
      <c r="A15" s="154" t="s">
        <v>289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</row>
    <row r="16" spans="1:187" x14ac:dyDescent="0.25">
      <c r="A16" s="155" t="s">
        <v>290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</row>
    <row r="17" spans="1:187" x14ac:dyDescent="0.25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</row>
    <row r="18" spans="1:187" x14ac:dyDescent="0.25">
      <c r="A18" s="117" t="s">
        <v>270</v>
      </c>
      <c r="B18" s="117"/>
      <c r="C18" s="117"/>
      <c r="D18" s="117"/>
      <c r="E18" s="117"/>
      <c r="F18" s="131" t="s">
        <v>19</v>
      </c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4"/>
      <c r="ES18" s="131" t="s">
        <v>291</v>
      </c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4"/>
    </row>
    <row r="19" spans="1:187" x14ac:dyDescent="0.25">
      <c r="A19" s="117">
        <v>1</v>
      </c>
      <c r="B19" s="117"/>
      <c r="C19" s="117"/>
      <c r="D19" s="117"/>
      <c r="E19" s="117"/>
      <c r="F19" s="117" t="s">
        <v>292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31">
        <v>130</v>
      </c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7"/>
      <c r="ES19" s="156">
        <v>21084200</v>
      </c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40"/>
    </row>
    <row r="20" spans="1:187" x14ac:dyDescent="0.25">
      <c r="A20" s="117">
        <v>2</v>
      </c>
      <c r="B20" s="117"/>
      <c r="C20" s="117"/>
      <c r="D20" s="117"/>
      <c r="E20" s="117"/>
      <c r="F20" s="117" t="s">
        <v>292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31">
        <v>130</v>
      </c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7"/>
      <c r="ES20" s="156">
        <v>18704600</v>
      </c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40"/>
    </row>
    <row r="21" spans="1:187" x14ac:dyDescent="0.25">
      <c r="A21" s="117">
        <v>3</v>
      </c>
      <c r="B21" s="117"/>
      <c r="C21" s="117"/>
      <c r="D21" s="117"/>
      <c r="E21" s="117"/>
      <c r="F21" s="117" t="s">
        <v>292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31">
        <v>130</v>
      </c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7"/>
      <c r="ES21" s="156">
        <v>72556700</v>
      </c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40"/>
    </row>
    <row r="22" spans="1:187" x14ac:dyDescent="0.25">
      <c r="A22" s="143" t="s">
        <v>286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8"/>
      <c r="ES22" s="141">
        <f>SUM(ES19:ES21)</f>
        <v>112345500</v>
      </c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4"/>
    </row>
    <row r="23" spans="1:187" x14ac:dyDescent="0.25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</row>
    <row r="24" spans="1:187" x14ac:dyDescent="0.25">
      <c r="A24" s="155" t="s">
        <v>293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</row>
    <row r="25" spans="1:187" x14ac:dyDescent="0.25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</row>
    <row r="26" spans="1:187" x14ac:dyDescent="0.25">
      <c r="A26" s="111" t="s">
        <v>270</v>
      </c>
      <c r="B26" s="100"/>
      <c r="C26" s="100"/>
      <c r="D26" s="100"/>
      <c r="E26" s="112"/>
      <c r="F26" s="113" t="s">
        <v>294</v>
      </c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5"/>
      <c r="AR26" s="111" t="s">
        <v>272</v>
      </c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12"/>
      <c r="BD26" s="111" t="s">
        <v>273</v>
      </c>
      <c r="BE26" s="100"/>
      <c r="BF26" s="100"/>
      <c r="BG26" s="100"/>
      <c r="BH26" s="100"/>
      <c r="BI26" s="100"/>
      <c r="BJ26" s="100"/>
      <c r="BK26" s="100"/>
      <c r="BL26" s="100"/>
      <c r="BM26" s="112"/>
      <c r="BN26" s="111" t="s">
        <v>274</v>
      </c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12"/>
      <c r="CD26" s="111" t="s">
        <v>295</v>
      </c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11" t="s">
        <v>296</v>
      </c>
      <c r="CR26" s="116"/>
      <c r="CS26" s="116"/>
      <c r="CT26" s="116"/>
      <c r="CU26" s="116"/>
      <c r="CV26" s="116"/>
      <c r="CW26" s="116"/>
      <c r="CX26" s="116"/>
      <c r="CY26" s="100"/>
      <c r="CZ26" s="100"/>
      <c r="DA26" s="100"/>
      <c r="DB26" s="117" t="s">
        <v>277</v>
      </c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1" t="s">
        <v>278</v>
      </c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12"/>
      <c r="ED26" s="119" t="s">
        <v>279</v>
      </c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2"/>
    </row>
    <row r="27" spans="1:187" ht="45" customHeight="1" x14ac:dyDescent="0.25">
      <c r="A27" s="123"/>
      <c r="B27" s="124"/>
      <c r="C27" s="124"/>
      <c r="D27" s="124"/>
      <c r="E27" s="125"/>
      <c r="F27" s="126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8"/>
      <c r="AR27" s="123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5"/>
      <c r="BD27" s="123"/>
      <c r="BE27" s="124"/>
      <c r="BF27" s="124"/>
      <c r="BG27" s="124"/>
      <c r="BH27" s="124"/>
      <c r="BI27" s="124"/>
      <c r="BJ27" s="124"/>
      <c r="BK27" s="124"/>
      <c r="BL27" s="124"/>
      <c r="BM27" s="125"/>
      <c r="BN27" s="123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5"/>
      <c r="CD27" s="123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9"/>
      <c r="CR27" s="130"/>
      <c r="CS27" s="130"/>
      <c r="CT27" s="130"/>
      <c r="CU27" s="130"/>
      <c r="CV27" s="130"/>
      <c r="CW27" s="130"/>
      <c r="CX27" s="130"/>
      <c r="CY27" s="124"/>
      <c r="CZ27" s="124"/>
      <c r="DA27" s="124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23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5"/>
      <c r="ED27" s="131" t="s">
        <v>297</v>
      </c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1" t="s">
        <v>298</v>
      </c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4"/>
      <c r="FL27" s="133" t="s">
        <v>282</v>
      </c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4"/>
    </row>
    <row r="28" spans="1:187" x14ac:dyDescent="0.25">
      <c r="A28" s="117">
        <v>1</v>
      </c>
      <c r="B28" s="117"/>
      <c r="C28" s="117"/>
      <c r="D28" s="117"/>
      <c r="E28" s="117"/>
      <c r="F28" s="131">
        <v>2</v>
      </c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1">
        <v>3</v>
      </c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1">
        <v>4</v>
      </c>
      <c r="BE28" s="133"/>
      <c r="BF28" s="133"/>
      <c r="BG28" s="133"/>
      <c r="BH28" s="133"/>
      <c r="BI28" s="133"/>
      <c r="BJ28" s="133"/>
      <c r="BK28" s="133"/>
      <c r="BL28" s="133"/>
      <c r="BM28" s="134"/>
      <c r="BN28" s="131">
        <v>5</v>
      </c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4"/>
      <c r="CD28" s="131">
        <v>6</v>
      </c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17">
        <v>7</v>
      </c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33">
        <v>8</v>
      </c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4"/>
      <c r="DN28" s="131">
        <v>9</v>
      </c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4"/>
      <c r="ED28" s="131">
        <v>10</v>
      </c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1">
        <v>11</v>
      </c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4"/>
      <c r="FL28" s="133">
        <v>12</v>
      </c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4"/>
    </row>
    <row r="29" spans="1:187" ht="17.25" customHeight="1" x14ac:dyDescent="0.25">
      <c r="A29" s="117">
        <v>1</v>
      </c>
      <c r="B29" s="117"/>
      <c r="C29" s="117"/>
      <c r="D29" s="117"/>
      <c r="E29" s="117"/>
      <c r="F29" s="131" t="s">
        <v>299</v>
      </c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1">
        <v>131</v>
      </c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1"/>
      <c r="BE29" s="132"/>
      <c r="BF29" s="132"/>
      <c r="BG29" s="132"/>
      <c r="BH29" s="132"/>
      <c r="BI29" s="132"/>
      <c r="BJ29" s="132"/>
      <c r="BK29" s="132"/>
      <c r="BL29" s="132"/>
      <c r="BM29" s="137"/>
      <c r="BN29" s="131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2"/>
      <c r="CB29" s="132"/>
      <c r="CC29" s="137"/>
      <c r="CD29" s="131">
        <v>104</v>
      </c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17">
        <v>86538.461500000005</v>
      </c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39">
        <f>CD29*CQ29</f>
        <v>8999999.9960000012</v>
      </c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40"/>
      <c r="DN29" s="131">
        <v>5074235.6100000003</v>
      </c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7"/>
      <c r="ED29" s="141">
        <f>DB29-DN29</f>
        <v>3925764.3860000009</v>
      </c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42">
        <f>ED29/DN29*100%</f>
        <v>0.77366616131567467</v>
      </c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7"/>
      <c r="FL29" s="132" t="s">
        <v>300</v>
      </c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7"/>
    </row>
    <row r="30" spans="1:187" ht="25.5" customHeight="1" x14ac:dyDescent="0.25">
      <c r="A30" s="117">
        <v>2</v>
      </c>
      <c r="B30" s="117"/>
      <c r="C30" s="117"/>
      <c r="D30" s="117"/>
      <c r="E30" s="117"/>
      <c r="F30" s="131" t="s">
        <v>301</v>
      </c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1">
        <v>131</v>
      </c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1"/>
      <c r="BE30" s="132"/>
      <c r="BF30" s="132"/>
      <c r="BG30" s="132"/>
      <c r="BH30" s="132"/>
      <c r="BI30" s="132"/>
      <c r="BJ30" s="132"/>
      <c r="BK30" s="132"/>
      <c r="BL30" s="132"/>
      <c r="BM30" s="137"/>
      <c r="BN30" s="131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2"/>
      <c r="CB30" s="132"/>
      <c r="CC30" s="137"/>
      <c r="CD30" s="131">
        <v>233</v>
      </c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17">
        <v>3433.4763899999998</v>
      </c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39">
        <f>CD30*CQ30</f>
        <v>799999.99887000001</v>
      </c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40"/>
      <c r="DN30" s="131">
        <v>626633.56999999995</v>
      </c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7"/>
      <c r="ED30" s="141">
        <f t="shared" ref="ED30:ED31" si="0">DB30-DN30</f>
        <v>173366.42887000006</v>
      </c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42">
        <f t="shared" ref="EV30:EV31" si="1">ED30/DN30*100%</f>
        <v>0.27666316834892851</v>
      </c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7"/>
      <c r="FL30" s="132" t="s">
        <v>300</v>
      </c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7"/>
    </row>
    <row r="31" spans="1:187" x14ac:dyDescent="0.25">
      <c r="A31" s="117">
        <v>3</v>
      </c>
      <c r="B31" s="117"/>
      <c r="C31" s="117"/>
      <c r="D31" s="117"/>
      <c r="E31" s="117"/>
      <c r="F31" s="131" t="s">
        <v>302</v>
      </c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1">
        <v>134</v>
      </c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1"/>
      <c r="BE31" s="132"/>
      <c r="BF31" s="132"/>
      <c r="BG31" s="132"/>
      <c r="BH31" s="132"/>
      <c r="BI31" s="132"/>
      <c r="BJ31" s="132"/>
      <c r="BK31" s="132"/>
      <c r="BL31" s="132"/>
      <c r="BM31" s="137"/>
      <c r="BN31" s="131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2"/>
      <c r="CB31" s="132"/>
      <c r="CC31" s="137"/>
      <c r="CD31" s="131">
        <v>65</v>
      </c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17">
        <v>12307.692300000001</v>
      </c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39">
        <f>CD31*CQ31</f>
        <v>799999.99950000003</v>
      </c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40"/>
      <c r="DN31" s="131">
        <v>751962.13</v>
      </c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7"/>
      <c r="ED31" s="141">
        <f t="shared" si="0"/>
        <v>48037.86950000003</v>
      </c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42">
        <f t="shared" si="1"/>
        <v>6.3883362716683656E-2</v>
      </c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7"/>
      <c r="FL31" s="132" t="s">
        <v>303</v>
      </c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7"/>
    </row>
    <row r="32" spans="1:187" x14ac:dyDescent="0.25">
      <c r="A32" s="117">
        <v>4</v>
      </c>
      <c r="B32" s="117"/>
      <c r="C32" s="117"/>
      <c r="D32" s="117"/>
      <c r="E32" s="117"/>
      <c r="F32" s="131" t="s">
        <v>304</v>
      </c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1">
        <v>121</v>
      </c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1"/>
      <c r="BE32" s="132"/>
      <c r="BF32" s="132"/>
      <c r="BG32" s="132"/>
      <c r="BH32" s="132"/>
      <c r="BI32" s="132"/>
      <c r="BJ32" s="132"/>
      <c r="BK32" s="132"/>
      <c r="BL32" s="132"/>
      <c r="BM32" s="137"/>
      <c r="BN32" s="131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2"/>
      <c r="CB32" s="132"/>
      <c r="CC32" s="137"/>
      <c r="CD32" s="131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40"/>
      <c r="DN32" s="131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7"/>
      <c r="ED32" s="141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4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7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7"/>
    </row>
    <row r="33" spans="1:187" x14ac:dyDescent="0.25">
      <c r="A33" s="117">
        <v>5</v>
      </c>
      <c r="B33" s="117"/>
      <c r="C33" s="117"/>
      <c r="D33" s="117"/>
      <c r="E33" s="117"/>
      <c r="F33" s="131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1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1"/>
      <c r="BE33" s="132"/>
      <c r="BF33" s="132"/>
      <c r="BG33" s="132"/>
      <c r="BH33" s="132"/>
      <c r="BI33" s="132"/>
      <c r="BJ33" s="132"/>
      <c r="BK33" s="132"/>
      <c r="BL33" s="132"/>
      <c r="BM33" s="137"/>
      <c r="BN33" s="131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2"/>
      <c r="CB33" s="132"/>
      <c r="CC33" s="137"/>
      <c r="CD33" s="131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40"/>
      <c r="DN33" s="131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7"/>
      <c r="ED33" s="141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4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7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7"/>
    </row>
    <row r="34" spans="1:187" x14ac:dyDescent="0.25">
      <c r="A34" s="131" t="s">
        <v>286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60"/>
      <c r="AR34" s="131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1"/>
      <c r="BE34" s="132"/>
      <c r="BF34" s="132"/>
      <c r="BG34" s="132"/>
      <c r="BH34" s="132"/>
      <c r="BI34" s="132"/>
      <c r="BJ34" s="132"/>
      <c r="BK34" s="132"/>
      <c r="BL34" s="132"/>
      <c r="BM34" s="137"/>
      <c r="BN34" s="131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2"/>
      <c r="CB34" s="132"/>
      <c r="CC34" s="137"/>
      <c r="CD34" s="131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39">
        <v>10600000</v>
      </c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40"/>
      <c r="DN34" s="161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3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8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7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7"/>
    </row>
    <row r="35" spans="1:187" x14ac:dyDescent="0.25">
      <c r="A35" s="164" t="s">
        <v>305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x14ac:dyDescent="0.25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7"/>
    </row>
    <row r="37" spans="1:187" x14ac:dyDescent="0.25">
      <c r="A37" s="154" t="s">
        <v>306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</row>
    <row r="38" spans="1:187" x14ac:dyDescent="0.2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</row>
    <row r="39" spans="1:187" x14ac:dyDescent="0.25">
      <c r="A39" s="117" t="s">
        <v>270</v>
      </c>
      <c r="B39" s="117"/>
      <c r="C39" s="117"/>
      <c r="D39" s="117"/>
      <c r="E39" s="117"/>
      <c r="F39" s="117" t="s">
        <v>19</v>
      </c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31" t="s">
        <v>272</v>
      </c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7"/>
      <c r="ES39" s="131" t="s">
        <v>291</v>
      </c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4"/>
    </row>
    <row r="40" spans="1:187" x14ac:dyDescent="0.25">
      <c r="A40" s="117"/>
      <c r="B40" s="117"/>
      <c r="C40" s="117"/>
      <c r="D40" s="117"/>
      <c r="E40" s="117"/>
      <c r="F40" s="117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31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7"/>
      <c r="ES40" s="156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40"/>
    </row>
    <row r="41" spans="1:187" x14ac:dyDescent="0.25">
      <c r="A41" s="117"/>
      <c r="B41" s="117"/>
      <c r="C41" s="117"/>
      <c r="D41" s="117"/>
      <c r="E41" s="117"/>
      <c r="F41" s="117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31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7"/>
      <c r="ES41" s="156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40"/>
    </row>
    <row r="42" spans="1:187" x14ac:dyDescent="0.25">
      <c r="A42" s="117"/>
      <c r="B42" s="117"/>
      <c r="C42" s="117"/>
      <c r="D42" s="117"/>
      <c r="E42" s="117"/>
      <c r="F42" s="117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31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7"/>
      <c r="ES42" s="156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40"/>
    </row>
    <row r="43" spans="1:187" x14ac:dyDescent="0.25">
      <c r="A43" s="143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8"/>
      <c r="ES43" s="156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40"/>
    </row>
    <row r="44" spans="1:187" x14ac:dyDescent="0.25">
      <c r="A44" s="168" t="s">
        <v>307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  <c r="EO44" s="169"/>
      <c r="EP44" s="169"/>
      <c r="EQ44" s="169"/>
      <c r="ER44" s="169"/>
      <c r="ES44" s="169"/>
      <c r="ET44" s="169"/>
      <c r="EU44" s="169"/>
      <c r="EV44" s="169"/>
      <c r="EW44" s="169"/>
      <c r="EX44" s="169"/>
      <c r="EY44" s="169"/>
      <c r="EZ44" s="169"/>
      <c r="FA44" s="169"/>
      <c r="FB44" s="169"/>
      <c r="FC44" s="169"/>
      <c r="FD44" s="169"/>
      <c r="FE44" s="169"/>
      <c r="FF44" s="169"/>
      <c r="FG44" s="169"/>
      <c r="FH44" s="169"/>
      <c r="FI44" s="169"/>
      <c r="FJ44" s="169"/>
      <c r="FK44" s="169"/>
      <c r="FL44" s="169"/>
      <c r="FM44" s="169"/>
      <c r="FN44" s="169"/>
      <c r="FO44" s="169"/>
      <c r="FP44" s="169"/>
      <c r="FQ44" s="169"/>
      <c r="FR44" s="169"/>
      <c r="FS44" s="169"/>
      <c r="FT44" s="169"/>
      <c r="FU44" s="169"/>
      <c r="FV44" s="169"/>
      <c r="FW44" s="169"/>
      <c r="FX44" s="169"/>
      <c r="FY44" s="169"/>
      <c r="FZ44" s="169"/>
      <c r="GA44" s="169"/>
      <c r="GB44" s="169"/>
      <c r="GC44" s="169"/>
      <c r="GD44" s="169"/>
      <c r="GE44" s="169"/>
    </row>
    <row r="45" spans="1:187" x14ac:dyDescent="0.25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</row>
    <row r="46" spans="1:187" x14ac:dyDescent="0.25">
      <c r="A46" s="170" t="s">
        <v>308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  <c r="FF46" s="170"/>
      <c r="FG46" s="170"/>
      <c r="FH46" s="170"/>
      <c r="FI46" s="170"/>
      <c r="FJ46" s="170"/>
      <c r="FK46" s="170"/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  <c r="FY46" s="170"/>
      <c r="FZ46" s="170"/>
      <c r="GA46" s="170"/>
      <c r="GB46" s="170"/>
      <c r="GC46" s="170"/>
      <c r="GD46" s="170"/>
      <c r="GE46" s="170"/>
    </row>
    <row r="47" spans="1:187" x14ac:dyDescent="0.25">
      <c r="A47" s="171" t="s">
        <v>309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</row>
    <row r="48" spans="1:187" x14ac:dyDescent="0.25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FP48" s="172"/>
      <c r="FQ48" s="172"/>
      <c r="FR48" s="172"/>
      <c r="FS48" s="172"/>
      <c r="FT48" s="172"/>
      <c r="FU48" s="172"/>
      <c r="FV48" s="172"/>
      <c r="FW48" s="172"/>
      <c r="FX48" s="172"/>
      <c r="FY48" s="172"/>
      <c r="FZ48" s="172"/>
      <c r="GA48" s="172"/>
      <c r="GB48" s="172"/>
      <c r="GC48" s="172"/>
      <c r="GD48" s="172"/>
      <c r="GE48" s="172"/>
    </row>
    <row r="49" spans="1:187" x14ac:dyDescent="0.25">
      <c r="A49" s="173" t="s">
        <v>270</v>
      </c>
      <c r="B49" s="173"/>
      <c r="C49" s="173"/>
      <c r="D49" s="173"/>
      <c r="E49" s="173"/>
      <c r="F49" s="174" t="s">
        <v>19</v>
      </c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6"/>
      <c r="ES49" s="174" t="s">
        <v>291</v>
      </c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6"/>
    </row>
    <row r="50" spans="1:187" x14ac:dyDescent="0.25">
      <c r="A50" s="173">
        <v>1</v>
      </c>
      <c r="B50" s="173"/>
      <c r="C50" s="173"/>
      <c r="D50" s="173"/>
      <c r="E50" s="173"/>
      <c r="F50" s="117" t="s">
        <v>318</v>
      </c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86" t="s">
        <v>100</v>
      </c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8"/>
      <c r="ES50" s="156">
        <v>2813400</v>
      </c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40"/>
    </row>
    <row r="51" spans="1:187" x14ac:dyDescent="0.25">
      <c r="A51" s="173">
        <v>2</v>
      </c>
      <c r="B51" s="173"/>
      <c r="C51" s="173"/>
      <c r="D51" s="173"/>
      <c r="E51" s="173"/>
      <c r="F51" s="117" t="s">
        <v>318</v>
      </c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86" t="s">
        <v>101</v>
      </c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8"/>
      <c r="ES51" s="156">
        <v>1309400</v>
      </c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40"/>
    </row>
    <row r="52" spans="1:187" x14ac:dyDescent="0.25">
      <c r="A52" s="173">
        <v>3</v>
      </c>
      <c r="B52" s="173"/>
      <c r="C52" s="173"/>
      <c r="D52" s="173"/>
      <c r="E52" s="173"/>
      <c r="F52" s="117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31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7"/>
      <c r="ES52" s="156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40"/>
    </row>
    <row r="53" spans="1:187" x14ac:dyDescent="0.25">
      <c r="A53" s="173">
        <v>4</v>
      </c>
      <c r="B53" s="173"/>
      <c r="C53" s="173"/>
      <c r="D53" s="173"/>
      <c r="E53" s="173"/>
      <c r="F53" s="117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31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7"/>
      <c r="ES53" s="156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40"/>
    </row>
    <row r="54" spans="1:187" x14ac:dyDescent="0.25">
      <c r="A54" s="173">
        <v>5</v>
      </c>
      <c r="B54" s="173"/>
      <c r="C54" s="173"/>
      <c r="D54" s="173"/>
      <c r="E54" s="173"/>
      <c r="F54" s="117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31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7"/>
      <c r="ES54" s="156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39"/>
      <c r="GE54" s="140"/>
    </row>
    <row r="55" spans="1:187" x14ac:dyDescent="0.25">
      <c r="A55" s="173">
        <v>6</v>
      </c>
      <c r="B55" s="173"/>
      <c r="C55" s="173"/>
      <c r="D55" s="173"/>
      <c r="E55" s="173"/>
      <c r="F55" s="117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31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7"/>
      <c r="ES55" s="156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39"/>
      <c r="GA55" s="139"/>
      <c r="GB55" s="139"/>
      <c r="GC55" s="139"/>
      <c r="GD55" s="139"/>
      <c r="GE55" s="140"/>
    </row>
    <row r="56" spans="1:187" x14ac:dyDescent="0.25">
      <c r="A56" s="177" t="s">
        <v>286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9"/>
      <c r="ES56" s="180">
        <f>SUM(ES50:ES55)</f>
        <v>4122800</v>
      </c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  <c r="GD56" s="175"/>
      <c r="GE56" s="176"/>
    </row>
    <row r="57" spans="1:187" x14ac:dyDescent="0.2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2"/>
      <c r="EL57" s="172"/>
      <c r="EM57" s="172"/>
      <c r="EN57" s="172"/>
      <c r="EO57" s="172"/>
      <c r="EP57" s="172"/>
      <c r="EQ57" s="172"/>
      <c r="ER57" s="172"/>
      <c r="ES57" s="172"/>
      <c r="ET57" s="172"/>
      <c r="EU57" s="172"/>
      <c r="EV57" s="172"/>
      <c r="EW57" s="172"/>
      <c r="EX57" s="172"/>
      <c r="EY57" s="172"/>
      <c r="EZ57" s="172"/>
      <c r="FA57" s="172"/>
      <c r="FB57" s="172"/>
      <c r="FC57" s="172"/>
      <c r="FD57" s="172"/>
      <c r="FE57" s="172"/>
      <c r="FF57" s="172"/>
      <c r="FG57" s="172"/>
      <c r="FH57" s="172"/>
      <c r="FI57" s="172"/>
      <c r="FJ57" s="172"/>
      <c r="FK57" s="172"/>
      <c r="FL57" s="172"/>
      <c r="FM57" s="172"/>
      <c r="FN57" s="172"/>
      <c r="FO57" s="172"/>
      <c r="FP57" s="172"/>
      <c r="FQ57" s="172"/>
      <c r="FR57" s="172"/>
      <c r="FS57" s="172"/>
      <c r="FT57" s="172"/>
      <c r="FU57" s="172"/>
      <c r="FV57" s="172"/>
      <c r="FW57" s="172"/>
      <c r="FX57" s="172"/>
      <c r="FY57" s="172"/>
      <c r="FZ57" s="172"/>
      <c r="GA57" s="172"/>
      <c r="GB57" s="172"/>
      <c r="GC57" s="172"/>
      <c r="GD57" s="172"/>
      <c r="GE57" s="172"/>
    </row>
    <row r="58" spans="1:187" x14ac:dyDescent="0.25">
      <c r="A58" s="171" t="s">
        <v>310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  <c r="EC58" s="171"/>
      <c r="ED58" s="171"/>
      <c r="EE58" s="171"/>
      <c r="EF58" s="171"/>
      <c r="EG58" s="171"/>
      <c r="EH58" s="171"/>
      <c r="EI58" s="171"/>
      <c r="EJ58" s="171"/>
      <c r="EK58" s="171"/>
      <c r="EL58" s="171"/>
      <c r="EM58" s="171"/>
      <c r="EN58" s="171"/>
      <c r="EO58" s="171"/>
      <c r="EP58" s="171"/>
      <c r="EQ58" s="171"/>
      <c r="ER58" s="171"/>
      <c r="ES58" s="171"/>
      <c r="ET58" s="171"/>
      <c r="EU58" s="171"/>
      <c r="EV58" s="171"/>
      <c r="EW58" s="171"/>
      <c r="EX58" s="171"/>
      <c r="EY58" s="171"/>
      <c r="EZ58" s="171"/>
      <c r="FA58" s="171"/>
      <c r="FB58" s="171"/>
      <c r="FC58" s="171"/>
      <c r="FD58" s="171"/>
      <c r="FE58" s="171"/>
      <c r="FF58" s="171"/>
      <c r="FG58" s="171"/>
      <c r="FH58" s="171"/>
      <c r="FI58" s="171"/>
      <c r="FJ58" s="171"/>
      <c r="FK58" s="171"/>
      <c r="FL58" s="171"/>
      <c r="FM58" s="171"/>
      <c r="FN58" s="171"/>
      <c r="FO58" s="171"/>
      <c r="FP58" s="171"/>
      <c r="FQ58" s="171"/>
      <c r="FR58" s="171"/>
      <c r="FS58" s="171"/>
      <c r="FT58" s="171"/>
      <c r="FU58" s="171"/>
      <c r="FV58" s="171"/>
      <c r="FW58" s="171"/>
      <c r="FX58" s="171"/>
      <c r="FY58" s="171"/>
      <c r="FZ58" s="171"/>
      <c r="GA58" s="171"/>
      <c r="GB58" s="171"/>
      <c r="GC58" s="171"/>
      <c r="GD58" s="171"/>
      <c r="GE58" s="171"/>
    </row>
    <row r="59" spans="1:187" x14ac:dyDescent="0.25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</row>
    <row r="60" spans="1:187" x14ac:dyDescent="0.25">
      <c r="A60" s="173" t="s">
        <v>270</v>
      </c>
      <c r="B60" s="173"/>
      <c r="C60" s="173"/>
      <c r="D60" s="173"/>
      <c r="E60" s="173"/>
      <c r="F60" s="174" t="s">
        <v>19</v>
      </c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  <c r="EI60" s="175"/>
      <c r="EJ60" s="175"/>
      <c r="EK60" s="175"/>
      <c r="EL60" s="175"/>
      <c r="EM60" s="175"/>
      <c r="EN60" s="175"/>
      <c r="EO60" s="175"/>
      <c r="EP60" s="175"/>
      <c r="EQ60" s="175"/>
      <c r="ER60" s="176"/>
      <c r="ES60" s="174" t="s">
        <v>291</v>
      </c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5"/>
      <c r="FF60" s="175"/>
      <c r="FG60" s="175"/>
      <c r="FH60" s="175"/>
      <c r="FI60" s="175"/>
      <c r="FJ60" s="175"/>
      <c r="FK60" s="175"/>
      <c r="FL60" s="175"/>
      <c r="FM60" s="175"/>
      <c r="FN60" s="175"/>
      <c r="FO60" s="175"/>
      <c r="FP60" s="175"/>
      <c r="FQ60" s="175"/>
      <c r="FR60" s="175"/>
      <c r="FS60" s="175"/>
      <c r="FT60" s="175"/>
      <c r="FU60" s="175"/>
      <c r="FV60" s="175"/>
      <c r="FW60" s="175"/>
      <c r="FX60" s="175"/>
      <c r="FY60" s="175"/>
      <c r="FZ60" s="175"/>
      <c r="GA60" s="175"/>
      <c r="GB60" s="175"/>
      <c r="GC60" s="175"/>
      <c r="GD60" s="175"/>
      <c r="GE60" s="176"/>
    </row>
    <row r="61" spans="1:187" x14ac:dyDescent="0.25">
      <c r="A61" s="173">
        <v>1</v>
      </c>
      <c r="B61" s="173"/>
      <c r="C61" s="173"/>
      <c r="D61" s="173"/>
      <c r="E61" s="173"/>
      <c r="F61" s="174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5"/>
      <c r="EE61" s="175"/>
      <c r="EF61" s="175"/>
      <c r="EG61" s="175"/>
      <c r="EH61" s="175"/>
      <c r="EI61" s="175"/>
      <c r="EJ61" s="175"/>
      <c r="EK61" s="175"/>
      <c r="EL61" s="175"/>
      <c r="EM61" s="175"/>
      <c r="EN61" s="175"/>
      <c r="EO61" s="175"/>
      <c r="EP61" s="175"/>
      <c r="EQ61" s="175"/>
      <c r="ER61" s="176"/>
      <c r="ES61" s="174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5"/>
      <c r="FH61" s="175"/>
      <c r="FI61" s="175"/>
      <c r="FJ61" s="175"/>
      <c r="FK61" s="175"/>
      <c r="FL61" s="175"/>
      <c r="FM61" s="175"/>
      <c r="FN61" s="175"/>
      <c r="FO61" s="175"/>
      <c r="FP61" s="175"/>
      <c r="FQ61" s="175"/>
      <c r="FR61" s="175"/>
      <c r="FS61" s="175"/>
      <c r="FT61" s="175"/>
      <c r="FU61" s="175"/>
      <c r="FV61" s="175"/>
      <c r="FW61" s="175"/>
      <c r="FX61" s="175"/>
      <c r="FY61" s="175"/>
      <c r="FZ61" s="175"/>
      <c r="GA61" s="175"/>
      <c r="GB61" s="175"/>
      <c r="GC61" s="175"/>
      <c r="GD61" s="175"/>
      <c r="GE61" s="176"/>
    </row>
    <row r="62" spans="1:187" x14ac:dyDescent="0.25">
      <c r="A62" s="173">
        <v>2</v>
      </c>
      <c r="B62" s="173"/>
      <c r="C62" s="173"/>
      <c r="D62" s="173"/>
      <c r="E62" s="173"/>
      <c r="F62" s="174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6"/>
      <c r="ES62" s="174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  <c r="FR62" s="175"/>
      <c r="FS62" s="175"/>
      <c r="FT62" s="175"/>
      <c r="FU62" s="175"/>
      <c r="FV62" s="175"/>
      <c r="FW62" s="175"/>
      <c r="FX62" s="175"/>
      <c r="FY62" s="175"/>
      <c r="FZ62" s="175"/>
      <c r="GA62" s="175"/>
      <c r="GB62" s="175"/>
      <c r="GC62" s="175"/>
      <c r="GD62" s="175"/>
      <c r="GE62" s="176"/>
    </row>
    <row r="63" spans="1:187" x14ac:dyDescent="0.25">
      <c r="A63" s="177" t="s">
        <v>286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9"/>
      <c r="ES63" s="174"/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5"/>
      <c r="FF63" s="175"/>
      <c r="FG63" s="175"/>
      <c r="FH63" s="175"/>
      <c r="FI63" s="175"/>
      <c r="FJ63" s="175"/>
      <c r="FK63" s="175"/>
      <c r="FL63" s="175"/>
      <c r="FM63" s="175"/>
      <c r="FN63" s="175"/>
      <c r="FO63" s="175"/>
      <c r="FP63" s="175"/>
      <c r="FQ63" s="175"/>
      <c r="FR63" s="175"/>
      <c r="FS63" s="175"/>
      <c r="FT63" s="175"/>
      <c r="FU63" s="175"/>
      <c r="FV63" s="175"/>
      <c r="FW63" s="175"/>
      <c r="FX63" s="175"/>
      <c r="FY63" s="175"/>
      <c r="FZ63" s="175"/>
      <c r="GA63" s="175"/>
      <c r="GB63" s="175"/>
      <c r="GC63" s="175"/>
      <c r="GD63" s="175"/>
      <c r="GE63" s="176"/>
    </row>
    <row r="64" spans="1:187" x14ac:dyDescent="0.25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  <c r="FL64" s="172"/>
      <c r="FM64" s="172"/>
      <c r="FN64" s="172"/>
      <c r="FO64" s="172"/>
      <c r="FP64" s="172"/>
      <c r="FQ64" s="172"/>
      <c r="FR64" s="172"/>
      <c r="FS64" s="172"/>
      <c r="FT64" s="172"/>
      <c r="FU64" s="172"/>
      <c r="FV64" s="172"/>
      <c r="FW64" s="172"/>
      <c r="FX64" s="172"/>
      <c r="FY64" s="172"/>
      <c r="FZ64" s="172"/>
      <c r="GA64" s="172"/>
      <c r="GB64" s="172"/>
      <c r="GC64" s="172"/>
      <c r="GD64" s="172"/>
      <c r="GE64" s="172"/>
    </row>
    <row r="65" spans="1:187" x14ac:dyDescent="0.25">
      <c r="A65" s="171" t="s">
        <v>311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  <c r="DZ65" s="171"/>
      <c r="EA65" s="171"/>
      <c r="EB65" s="171"/>
      <c r="EC65" s="171"/>
      <c r="ED65" s="171"/>
      <c r="EE65" s="171"/>
      <c r="EF65" s="171"/>
      <c r="EG65" s="171"/>
      <c r="EH65" s="171"/>
      <c r="EI65" s="171"/>
      <c r="EJ65" s="171"/>
      <c r="EK65" s="171"/>
      <c r="EL65" s="171"/>
      <c r="EM65" s="171"/>
      <c r="EN65" s="171"/>
      <c r="EO65" s="171"/>
      <c r="EP65" s="171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</row>
    <row r="66" spans="1:187" x14ac:dyDescent="0.2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2"/>
      <c r="EN66" s="172"/>
      <c r="EO66" s="172"/>
      <c r="EP66" s="172"/>
      <c r="EQ66" s="172"/>
      <c r="ER66" s="172"/>
      <c r="ES66" s="172"/>
      <c r="ET66" s="172"/>
      <c r="EU66" s="172"/>
      <c r="EV66" s="172"/>
      <c r="EW66" s="172"/>
      <c r="EX66" s="172"/>
      <c r="EY66" s="172"/>
      <c r="EZ66" s="172"/>
      <c r="FA66" s="172"/>
      <c r="FB66" s="172"/>
      <c r="FC66" s="172"/>
      <c r="FD66" s="172"/>
      <c r="FE66" s="172"/>
      <c r="FF66" s="172"/>
      <c r="FG66" s="172"/>
      <c r="FH66" s="172"/>
      <c r="FI66" s="172"/>
      <c r="FJ66" s="172"/>
      <c r="FK66" s="172"/>
      <c r="FL66" s="172"/>
      <c r="FM66" s="172"/>
      <c r="FN66" s="172"/>
      <c r="FO66" s="172"/>
      <c r="FP66" s="172"/>
      <c r="FQ66" s="172"/>
      <c r="FR66" s="172"/>
      <c r="FS66" s="172"/>
      <c r="FT66" s="172"/>
      <c r="FU66" s="172"/>
      <c r="FV66" s="172"/>
      <c r="FW66" s="172"/>
      <c r="FX66" s="172"/>
      <c r="FY66" s="172"/>
      <c r="FZ66" s="172"/>
      <c r="GA66" s="172"/>
      <c r="GB66" s="172"/>
      <c r="GC66" s="172"/>
      <c r="GD66" s="172"/>
      <c r="GE66" s="172"/>
    </row>
    <row r="67" spans="1:187" x14ac:dyDescent="0.25">
      <c r="A67" s="173" t="s">
        <v>270</v>
      </c>
      <c r="B67" s="173"/>
      <c r="C67" s="173"/>
      <c r="D67" s="173"/>
      <c r="E67" s="173"/>
      <c r="F67" s="174" t="s">
        <v>19</v>
      </c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  <c r="EI67" s="175"/>
      <c r="EJ67" s="175"/>
      <c r="EK67" s="175"/>
      <c r="EL67" s="175"/>
      <c r="EM67" s="175"/>
      <c r="EN67" s="175"/>
      <c r="EO67" s="175"/>
      <c r="EP67" s="175"/>
      <c r="EQ67" s="175"/>
      <c r="ER67" s="176"/>
      <c r="ES67" s="174" t="s">
        <v>291</v>
      </c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5"/>
      <c r="FF67" s="175"/>
      <c r="FG67" s="175"/>
      <c r="FH67" s="175"/>
      <c r="FI67" s="175"/>
      <c r="FJ67" s="175"/>
      <c r="FK67" s="175"/>
      <c r="FL67" s="175"/>
      <c r="FM67" s="175"/>
      <c r="FN67" s="175"/>
      <c r="FO67" s="175"/>
      <c r="FP67" s="175"/>
      <c r="FQ67" s="175"/>
      <c r="FR67" s="175"/>
      <c r="FS67" s="175"/>
      <c r="FT67" s="175"/>
      <c r="FU67" s="175"/>
      <c r="FV67" s="175"/>
      <c r="FW67" s="175"/>
      <c r="FX67" s="175"/>
      <c r="FY67" s="175"/>
      <c r="FZ67" s="175"/>
      <c r="GA67" s="175"/>
      <c r="GB67" s="175"/>
      <c r="GC67" s="175"/>
      <c r="GD67" s="175"/>
      <c r="GE67" s="176"/>
    </row>
    <row r="68" spans="1:187" x14ac:dyDescent="0.25">
      <c r="A68" s="173">
        <v>1</v>
      </c>
      <c r="B68" s="173"/>
      <c r="C68" s="173"/>
      <c r="D68" s="173"/>
      <c r="E68" s="173"/>
      <c r="F68" s="174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5"/>
      <c r="EI68" s="175"/>
      <c r="EJ68" s="175"/>
      <c r="EK68" s="175"/>
      <c r="EL68" s="175"/>
      <c r="EM68" s="175"/>
      <c r="EN68" s="175"/>
      <c r="EO68" s="175"/>
      <c r="EP68" s="175"/>
      <c r="EQ68" s="175"/>
      <c r="ER68" s="176"/>
      <c r="ES68" s="174"/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5"/>
      <c r="FF68" s="175"/>
      <c r="FG68" s="175"/>
      <c r="FH68" s="175"/>
      <c r="FI68" s="175"/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75"/>
      <c r="FW68" s="175"/>
      <c r="FX68" s="175"/>
      <c r="FY68" s="175"/>
      <c r="FZ68" s="175"/>
      <c r="GA68" s="175"/>
      <c r="GB68" s="175"/>
      <c r="GC68" s="175"/>
      <c r="GD68" s="175"/>
      <c r="GE68" s="176"/>
    </row>
    <row r="69" spans="1:187" x14ac:dyDescent="0.25">
      <c r="A69" s="173">
        <v>2</v>
      </c>
      <c r="B69" s="173"/>
      <c r="C69" s="173"/>
      <c r="D69" s="173"/>
      <c r="E69" s="173"/>
      <c r="F69" s="174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  <c r="ED69" s="175"/>
      <c r="EE69" s="175"/>
      <c r="EF69" s="175"/>
      <c r="EG69" s="175"/>
      <c r="EH69" s="175"/>
      <c r="EI69" s="175"/>
      <c r="EJ69" s="175"/>
      <c r="EK69" s="175"/>
      <c r="EL69" s="175"/>
      <c r="EM69" s="175"/>
      <c r="EN69" s="175"/>
      <c r="EO69" s="175"/>
      <c r="EP69" s="175"/>
      <c r="EQ69" s="175"/>
      <c r="ER69" s="176"/>
      <c r="ES69" s="174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5"/>
      <c r="FF69" s="175"/>
      <c r="FG69" s="175"/>
      <c r="FH69" s="175"/>
      <c r="FI69" s="175"/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75"/>
      <c r="FW69" s="175"/>
      <c r="FX69" s="175"/>
      <c r="FY69" s="175"/>
      <c r="FZ69" s="175"/>
      <c r="GA69" s="175"/>
      <c r="GB69" s="175"/>
      <c r="GC69" s="175"/>
      <c r="GD69" s="175"/>
      <c r="GE69" s="176"/>
    </row>
    <row r="70" spans="1:187" x14ac:dyDescent="0.25">
      <c r="A70" s="177" t="s">
        <v>286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9"/>
      <c r="ES70" s="174"/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5"/>
      <c r="FF70" s="175"/>
      <c r="FG70" s="175"/>
      <c r="FH70" s="175"/>
      <c r="FI70" s="175"/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75"/>
      <c r="FW70" s="175"/>
      <c r="FX70" s="175"/>
      <c r="FY70" s="175"/>
      <c r="FZ70" s="175"/>
      <c r="GA70" s="175"/>
      <c r="GB70" s="175"/>
      <c r="GC70" s="175"/>
      <c r="GD70" s="175"/>
      <c r="GE70" s="176"/>
    </row>
    <row r="71" spans="1:187" x14ac:dyDescent="0.25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2"/>
      <c r="DX71" s="172"/>
      <c r="DY71" s="172"/>
      <c r="DZ71" s="172"/>
      <c r="EA71" s="172"/>
      <c r="EB71" s="172"/>
      <c r="EC71" s="172"/>
      <c r="ED71" s="172"/>
      <c r="EE71" s="172"/>
      <c r="EF71" s="172"/>
      <c r="EG71" s="172"/>
      <c r="EH71" s="172"/>
      <c r="EI71" s="172"/>
      <c r="EJ71" s="172"/>
      <c r="EK71" s="172"/>
      <c r="EL71" s="172"/>
      <c r="EM71" s="172"/>
      <c r="EN71" s="172"/>
      <c r="EO71" s="172"/>
      <c r="EP71" s="172"/>
      <c r="EQ71" s="172"/>
      <c r="ER71" s="172"/>
      <c r="ES71" s="172"/>
      <c r="ET71" s="172"/>
      <c r="EU71" s="172"/>
      <c r="EV71" s="172"/>
      <c r="EW71" s="172"/>
      <c r="EX71" s="172"/>
      <c r="EY71" s="172"/>
      <c r="EZ71" s="172"/>
      <c r="FA71" s="172"/>
      <c r="FB71" s="172"/>
      <c r="FC71" s="172"/>
      <c r="FD71" s="172"/>
      <c r="FE71" s="172"/>
      <c r="FF71" s="172"/>
      <c r="FG71" s="172"/>
      <c r="FH71" s="172"/>
      <c r="FI71" s="172"/>
      <c r="FJ71" s="172"/>
      <c r="FK71" s="172"/>
      <c r="FL71" s="172"/>
      <c r="FM71" s="172"/>
      <c r="FN71" s="172"/>
      <c r="FO71" s="172"/>
      <c r="FP71" s="172"/>
      <c r="FQ71" s="172"/>
      <c r="FR71" s="172"/>
      <c r="FS71" s="172"/>
      <c r="FT71" s="172"/>
      <c r="FU71" s="172"/>
      <c r="FV71" s="172"/>
      <c r="FW71" s="172"/>
      <c r="FX71" s="172"/>
      <c r="FY71" s="172"/>
      <c r="FZ71" s="172"/>
      <c r="GA71" s="172"/>
      <c r="GB71" s="172"/>
      <c r="GC71" s="172"/>
      <c r="GD71" s="172"/>
      <c r="GE71" s="172"/>
    </row>
    <row r="72" spans="1:187" x14ac:dyDescent="0.25">
      <c r="A72" s="171" t="s">
        <v>312</v>
      </c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  <c r="DZ72" s="171"/>
      <c r="EA72" s="171"/>
      <c r="EB72" s="171"/>
      <c r="EC72" s="171"/>
      <c r="ED72" s="171"/>
      <c r="EE72" s="171"/>
      <c r="EF72" s="171"/>
      <c r="EG72" s="171"/>
      <c r="EH72" s="171"/>
      <c r="EI72" s="171"/>
      <c r="EJ72" s="171"/>
      <c r="EK72" s="171"/>
      <c r="EL72" s="171"/>
      <c r="EM72" s="171"/>
      <c r="EN72" s="171"/>
      <c r="EO72" s="171"/>
      <c r="EP72" s="171"/>
      <c r="EQ72" s="171"/>
      <c r="ER72" s="171"/>
      <c r="ES72" s="171"/>
      <c r="ET72" s="171"/>
      <c r="EU72" s="171"/>
      <c r="EV72" s="171"/>
      <c r="EW72" s="171"/>
      <c r="EX72" s="171"/>
      <c r="EY72" s="171"/>
      <c r="EZ72" s="171"/>
      <c r="FA72" s="171"/>
      <c r="FB72" s="171"/>
      <c r="FC72" s="171"/>
      <c r="FD72" s="171"/>
      <c r="FE72" s="171"/>
      <c r="FF72" s="171"/>
      <c r="FG72" s="171"/>
      <c r="FH72" s="171"/>
      <c r="FI72" s="171"/>
      <c r="FJ72" s="171"/>
      <c r="FK72" s="171"/>
      <c r="FL72" s="171"/>
      <c r="FM72" s="171"/>
      <c r="FN72" s="171"/>
      <c r="FO72" s="171"/>
      <c r="FP72" s="171"/>
      <c r="FQ72" s="171"/>
      <c r="FR72" s="171"/>
      <c r="FS72" s="171"/>
      <c r="FT72" s="171"/>
      <c r="FU72" s="171"/>
      <c r="FV72" s="171"/>
      <c r="FW72" s="171"/>
      <c r="FX72" s="171"/>
      <c r="FY72" s="171"/>
      <c r="FZ72" s="171"/>
      <c r="GA72" s="171"/>
      <c r="GB72" s="171"/>
      <c r="GC72" s="171"/>
      <c r="GD72" s="171"/>
      <c r="GE72" s="171"/>
    </row>
    <row r="73" spans="1:187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72"/>
      <c r="DT73" s="172"/>
      <c r="DU73" s="172"/>
      <c r="DV73" s="172"/>
      <c r="DW73" s="172"/>
      <c r="DX73" s="172"/>
      <c r="DY73" s="172"/>
      <c r="DZ73" s="172"/>
      <c r="EA73" s="172"/>
      <c r="EB73" s="172"/>
      <c r="EC73" s="172"/>
      <c r="ED73" s="172"/>
      <c r="EE73" s="172"/>
      <c r="EF73" s="172"/>
      <c r="EG73" s="172"/>
      <c r="EH73" s="172"/>
      <c r="EI73" s="172"/>
      <c r="EJ73" s="172"/>
      <c r="EK73" s="172"/>
      <c r="EL73" s="172"/>
      <c r="EM73" s="172"/>
      <c r="EN73" s="172"/>
      <c r="EO73" s="172"/>
      <c r="EP73" s="172"/>
      <c r="EQ73" s="172"/>
      <c r="ER73" s="172"/>
      <c r="ES73" s="172"/>
      <c r="ET73" s="172"/>
      <c r="EU73" s="172"/>
      <c r="EV73" s="172"/>
      <c r="EW73" s="172"/>
      <c r="EX73" s="172"/>
      <c r="EY73" s="172"/>
      <c r="EZ73" s="172"/>
      <c r="FA73" s="172"/>
      <c r="FB73" s="172"/>
      <c r="FC73" s="172"/>
      <c r="FD73" s="172"/>
      <c r="FE73" s="172"/>
      <c r="FF73" s="172"/>
      <c r="FG73" s="172"/>
      <c r="FH73" s="172"/>
      <c r="FI73" s="172"/>
      <c r="FJ73" s="172"/>
      <c r="FK73" s="172"/>
      <c r="FL73" s="172"/>
      <c r="FM73" s="172"/>
      <c r="FN73" s="172"/>
      <c r="FO73" s="172"/>
      <c r="FP73" s="172"/>
      <c r="FQ73" s="172"/>
      <c r="FR73" s="172"/>
      <c r="FS73" s="172"/>
      <c r="FT73" s="172"/>
      <c r="FU73" s="172"/>
      <c r="FV73" s="172"/>
      <c r="FW73" s="172"/>
      <c r="FX73" s="172"/>
      <c r="FY73" s="172"/>
      <c r="FZ73" s="172"/>
      <c r="GA73" s="172"/>
      <c r="GB73" s="172"/>
      <c r="GC73" s="172"/>
      <c r="GD73" s="172"/>
      <c r="GE73" s="172"/>
    </row>
    <row r="74" spans="1:187" x14ac:dyDescent="0.25">
      <c r="A74" s="173" t="s">
        <v>270</v>
      </c>
      <c r="B74" s="173"/>
      <c r="C74" s="173"/>
      <c r="D74" s="173"/>
      <c r="E74" s="173"/>
      <c r="F74" s="174" t="s">
        <v>19</v>
      </c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  <c r="ED74" s="175"/>
      <c r="EE74" s="175"/>
      <c r="EF74" s="175"/>
      <c r="EG74" s="175"/>
      <c r="EH74" s="175"/>
      <c r="EI74" s="175"/>
      <c r="EJ74" s="175"/>
      <c r="EK74" s="175"/>
      <c r="EL74" s="175"/>
      <c r="EM74" s="175"/>
      <c r="EN74" s="175"/>
      <c r="EO74" s="175"/>
      <c r="EP74" s="175"/>
      <c r="EQ74" s="175"/>
      <c r="ER74" s="176"/>
      <c r="ES74" s="174" t="s">
        <v>291</v>
      </c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5"/>
      <c r="FF74" s="175"/>
      <c r="FG74" s="175"/>
      <c r="FH74" s="175"/>
      <c r="FI74" s="175"/>
      <c r="FJ74" s="175"/>
      <c r="FK74" s="175"/>
      <c r="FL74" s="175"/>
      <c r="FM74" s="175"/>
      <c r="FN74" s="175"/>
      <c r="FO74" s="175"/>
      <c r="FP74" s="175"/>
      <c r="FQ74" s="175"/>
      <c r="FR74" s="175"/>
      <c r="FS74" s="175"/>
      <c r="FT74" s="175"/>
      <c r="FU74" s="175"/>
      <c r="FV74" s="175"/>
      <c r="FW74" s="175"/>
      <c r="FX74" s="175"/>
      <c r="FY74" s="175"/>
      <c r="FZ74" s="175"/>
      <c r="GA74" s="175"/>
      <c r="GB74" s="175"/>
      <c r="GC74" s="175"/>
      <c r="GD74" s="175"/>
      <c r="GE74" s="176"/>
    </row>
    <row r="75" spans="1:187" x14ac:dyDescent="0.25">
      <c r="A75" s="173">
        <v>1</v>
      </c>
      <c r="B75" s="173"/>
      <c r="C75" s="173"/>
      <c r="D75" s="173"/>
      <c r="E75" s="173"/>
      <c r="F75" s="174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  <c r="ED75" s="175"/>
      <c r="EE75" s="175"/>
      <c r="EF75" s="175"/>
      <c r="EG75" s="175"/>
      <c r="EH75" s="175"/>
      <c r="EI75" s="175"/>
      <c r="EJ75" s="175"/>
      <c r="EK75" s="175"/>
      <c r="EL75" s="175"/>
      <c r="EM75" s="175"/>
      <c r="EN75" s="175"/>
      <c r="EO75" s="175"/>
      <c r="EP75" s="175"/>
      <c r="EQ75" s="175"/>
      <c r="ER75" s="176"/>
      <c r="ES75" s="174"/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5"/>
      <c r="FF75" s="175"/>
      <c r="FG75" s="175"/>
      <c r="FH75" s="175"/>
      <c r="FI75" s="175"/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75"/>
      <c r="FW75" s="175"/>
      <c r="FX75" s="175"/>
      <c r="FY75" s="175"/>
      <c r="FZ75" s="175"/>
      <c r="GA75" s="175"/>
      <c r="GB75" s="175"/>
      <c r="GC75" s="175"/>
      <c r="GD75" s="175"/>
      <c r="GE75" s="176"/>
    </row>
    <row r="76" spans="1:187" x14ac:dyDescent="0.25">
      <c r="A76" s="173">
        <v>2</v>
      </c>
      <c r="B76" s="173"/>
      <c r="C76" s="173"/>
      <c r="D76" s="173"/>
      <c r="E76" s="173"/>
      <c r="F76" s="174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5"/>
      <c r="EQ76" s="175"/>
      <c r="ER76" s="176"/>
      <c r="ES76" s="174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  <c r="FW76" s="175"/>
      <c r="FX76" s="175"/>
      <c r="FY76" s="175"/>
      <c r="FZ76" s="175"/>
      <c r="GA76" s="175"/>
      <c r="GB76" s="175"/>
      <c r="GC76" s="175"/>
      <c r="GD76" s="175"/>
      <c r="GE76" s="176"/>
    </row>
    <row r="77" spans="1:187" x14ac:dyDescent="0.25">
      <c r="A77" s="177" t="s">
        <v>286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78"/>
      <c r="DP77" s="178"/>
      <c r="DQ77" s="178"/>
      <c r="DR77" s="178"/>
      <c r="DS77" s="178"/>
      <c r="DT77" s="178"/>
      <c r="DU77" s="178"/>
      <c r="DV77" s="178"/>
      <c r="DW77" s="178"/>
      <c r="DX77" s="178"/>
      <c r="DY77" s="178"/>
      <c r="DZ77" s="178"/>
      <c r="EA77" s="178"/>
      <c r="EB77" s="178"/>
      <c r="EC77" s="178"/>
      <c r="ED77" s="178"/>
      <c r="EE77" s="178"/>
      <c r="EF77" s="178"/>
      <c r="EG77" s="178"/>
      <c r="EH77" s="178"/>
      <c r="EI77" s="178"/>
      <c r="EJ77" s="178"/>
      <c r="EK77" s="178"/>
      <c r="EL77" s="178"/>
      <c r="EM77" s="178"/>
      <c r="EN77" s="178"/>
      <c r="EO77" s="178"/>
      <c r="EP77" s="178"/>
      <c r="EQ77" s="178"/>
      <c r="ER77" s="179"/>
      <c r="ES77" s="174"/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5"/>
      <c r="FF77" s="175"/>
      <c r="FG77" s="175"/>
      <c r="FH77" s="175"/>
      <c r="FI77" s="175"/>
      <c r="FJ77" s="175"/>
      <c r="FK77" s="175"/>
      <c r="FL77" s="175"/>
      <c r="FM77" s="175"/>
      <c r="FN77" s="175"/>
      <c r="FO77" s="175"/>
      <c r="FP77" s="175"/>
      <c r="FQ77" s="175"/>
      <c r="FR77" s="175"/>
      <c r="FS77" s="175"/>
      <c r="FT77" s="175"/>
      <c r="FU77" s="175"/>
      <c r="FV77" s="175"/>
      <c r="FW77" s="175"/>
      <c r="FX77" s="175"/>
      <c r="FY77" s="175"/>
      <c r="FZ77" s="175"/>
      <c r="GA77" s="175"/>
      <c r="GB77" s="175"/>
      <c r="GC77" s="175"/>
      <c r="GD77" s="175"/>
      <c r="GE77" s="176"/>
    </row>
    <row r="78" spans="1:187" x14ac:dyDescent="0.25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81"/>
      <c r="BM78" s="181"/>
      <c r="BN78" s="181"/>
      <c r="BO78" s="181"/>
      <c r="BP78" s="181"/>
      <c r="BQ78" s="181"/>
      <c r="BR78" s="181"/>
      <c r="BS78" s="181"/>
      <c r="BT78" s="181"/>
      <c r="BU78" s="181"/>
      <c r="BV78" s="181"/>
      <c r="BW78" s="181"/>
      <c r="BX78" s="181"/>
      <c r="BY78" s="181"/>
      <c r="BZ78" s="181"/>
      <c r="CA78" s="181"/>
      <c r="CB78" s="181"/>
      <c r="CC78" s="181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1"/>
      <c r="CO78" s="181"/>
      <c r="CP78" s="181"/>
      <c r="CQ78" s="181"/>
      <c r="CR78" s="181"/>
      <c r="CS78" s="181"/>
      <c r="CT78" s="181"/>
      <c r="CU78" s="181"/>
      <c r="CV78" s="181"/>
      <c r="CW78" s="181"/>
      <c r="CX78" s="181"/>
      <c r="CY78" s="181"/>
      <c r="CZ78" s="181"/>
      <c r="DA78" s="181"/>
      <c r="DB78" s="181"/>
      <c r="DC78" s="181"/>
      <c r="DD78" s="181"/>
      <c r="DE78" s="181"/>
      <c r="DF78" s="181"/>
      <c r="DG78" s="181"/>
      <c r="DH78" s="181"/>
      <c r="DI78" s="181"/>
      <c r="DJ78" s="181"/>
      <c r="DK78" s="181"/>
      <c r="DL78" s="181"/>
      <c r="DM78" s="181"/>
      <c r="DN78" s="181"/>
      <c r="DO78" s="181"/>
      <c r="DP78" s="181"/>
      <c r="DQ78" s="181"/>
      <c r="DR78" s="181"/>
      <c r="DS78" s="181"/>
      <c r="DT78" s="181"/>
      <c r="DU78" s="181"/>
      <c r="DV78" s="181"/>
      <c r="DW78" s="181"/>
      <c r="DX78" s="181"/>
      <c r="DY78" s="181"/>
      <c r="DZ78" s="181"/>
      <c r="EA78" s="181"/>
      <c r="EB78" s="181"/>
      <c r="EC78" s="181"/>
      <c r="ED78" s="181"/>
      <c r="EE78" s="181"/>
      <c r="EF78" s="181"/>
      <c r="EG78" s="181"/>
      <c r="EH78" s="181"/>
      <c r="EI78" s="181"/>
      <c r="EJ78" s="181"/>
      <c r="EK78" s="181"/>
      <c r="EL78" s="181"/>
      <c r="EM78" s="181"/>
      <c r="EN78" s="181"/>
      <c r="EO78" s="181"/>
      <c r="EP78" s="181"/>
      <c r="EQ78" s="181"/>
      <c r="ER78" s="181"/>
      <c r="ES78" s="181"/>
      <c r="ET78" s="181"/>
      <c r="EU78" s="181"/>
      <c r="EV78" s="181"/>
      <c r="EW78" s="181"/>
      <c r="EX78" s="181"/>
      <c r="EY78" s="181"/>
      <c r="EZ78" s="181"/>
      <c r="FA78" s="181"/>
      <c r="FB78" s="181"/>
      <c r="FC78" s="181"/>
      <c r="FD78" s="181"/>
      <c r="FE78" s="181"/>
      <c r="FF78" s="181"/>
      <c r="FG78" s="181"/>
      <c r="FH78" s="181"/>
      <c r="FI78" s="181"/>
      <c r="FJ78" s="181"/>
      <c r="FK78" s="181"/>
      <c r="FL78" s="181"/>
      <c r="FM78" s="181"/>
      <c r="FN78" s="181"/>
      <c r="FO78" s="181"/>
      <c r="FP78" s="181"/>
      <c r="FQ78" s="181"/>
      <c r="FR78" s="181"/>
      <c r="FS78" s="181"/>
      <c r="FT78" s="181"/>
      <c r="FU78" s="181"/>
      <c r="FV78" s="181"/>
      <c r="FW78" s="181"/>
      <c r="FX78" s="181"/>
      <c r="FY78" s="181"/>
      <c r="FZ78" s="181"/>
      <c r="GA78" s="181"/>
      <c r="GB78" s="181"/>
      <c r="GC78" s="181"/>
      <c r="GD78" s="181"/>
      <c r="GE78" s="181"/>
    </row>
    <row r="79" spans="1:187" x14ac:dyDescent="0.25">
      <c r="A79" s="182" t="s">
        <v>313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</row>
    <row r="80" spans="1:187" x14ac:dyDescent="0.25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81"/>
      <c r="BM80" s="181"/>
      <c r="BN80" s="181"/>
      <c r="BO80" s="181"/>
      <c r="BP80" s="181"/>
      <c r="BQ80" s="181"/>
      <c r="BR80" s="181"/>
      <c r="BS80" s="181"/>
      <c r="BT80" s="181"/>
      <c r="BU80" s="181"/>
      <c r="BV80" s="181"/>
      <c r="BW80" s="181"/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1"/>
      <c r="CO80" s="181"/>
      <c r="CP80" s="181"/>
      <c r="CQ80" s="181"/>
      <c r="CR80" s="181"/>
      <c r="CS80" s="181"/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  <c r="DD80" s="181"/>
      <c r="DE80" s="181"/>
      <c r="DF80" s="181"/>
      <c r="DG80" s="181"/>
      <c r="DH80" s="181"/>
      <c r="DI80" s="181"/>
      <c r="DJ80" s="181"/>
      <c r="DK80" s="181"/>
      <c r="DL80" s="181"/>
      <c r="DM80" s="181"/>
      <c r="DN80" s="181"/>
      <c r="DO80" s="181"/>
      <c r="DP80" s="181"/>
      <c r="DQ80" s="181"/>
      <c r="DR80" s="181"/>
      <c r="DS80" s="181"/>
      <c r="DT80" s="181"/>
      <c r="DU80" s="181"/>
      <c r="DV80" s="181"/>
      <c r="DW80" s="181"/>
      <c r="DX80" s="181"/>
      <c r="DY80" s="181"/>
      <c r="DZ80" s="181"/>
      <c r="EA80" s="181"/>
      <c r="EB80" s="181"/>
      <c r="EC80" s="181"/>
      <c r="ED80" s="181"/>
      <c r="EE80" s="181"/>
      <c r="EF80" s="181"/>
      <c r="EG80" s="181"/>
      <c r="EH80" s="181"/>
      <c r="EI80" s="181"/>
      <c r="EJ80" s="181"/>
      <c r="EK80" s="181"/>
      <c r="EL80" s="181"/>
      <c r="EM80" s="181"/>
      <c r="EN80" s="181"/>
      <c r="EO80" s="181"/>
      <c r="EP80" s="181"/>
      <c r="EQ80" s="181"/>
      <c r="ER80" s="181"/>
      <c r="ES80" s="181"/>
      <c r="ET80" s="181"/>
      <c r="EU80" s="181"/>
      <c r="EV80" s="181"/>
      <c r="EW80" s="181"/>
      <c r="EX80" s="181"/>
      <c r="EY80" s="181"/>
      <c r="EZ80" s="181"/>
      <c r="FA80" s="181"/>
      <c r="FB80" s="181"/>
      <c r="FC80" s="181"/>
      <c r="FD80" s="181"/>
      <c r="FE80" s="181"/>
      <c r="FF80" s="181"/>
      <c r="FG80" s="181"/>
      <c r="FH80" s="181"/>
      <c r="FI80" s="181"/>
      <c r="FJ80" s="181"/>
      <c r="FK80" s="181"/>
      <c r="FL80" s="181"/>
      <c r="FM80" s="181"/>
      <c r="FN80" s="181"/>
      <c r="FO80" s="181"/>
      <c r="FP80" s="181"/>
      <c r="FQ80" s="181"/>
      <c r="FR80" s="181"/>
      <c r="FS80" s="181"/>
      <c r="FT80" s="181"/>
      <c r="FU80" s="181"/>
      <c r="FV80" s="181"/>
      <c r="FW80" s="181"/>
      <c r="FX80" s="181"/>
      <c r="FY80" s="181"/>
      <c r="FZ80" s="181"/>
      <c r="GA80" s="181"/>
      <c r="GB80" s="181"/>
      <c r="GC80" s="181"/>
      <c r="GD80" s="181"/>
      <c r="GE80" s="181"/>
    </row>
    <row r="81" spans="1:187" x14ac:dyDescent="0.25">
      <c r="A81" s="117" t="s">
        <v>270</v>
      </c>
      <c r="B81" s="117"/>
      <c r="C81" s="117"/>
      <c r="D81" s="117"/>
      <c r="E81" s="117"/>
      <c r="F81" s="117" t="s">
        <v>19</v>
      </c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118"/>
      <c r="DW81" s="131" t="s">
        <v>272</v>
      </c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7"/>
      <c r="ES81" s="131" t="s">
        <v>291</v>
      </c>
      <c r="ET81" s="133"/>
      <c r="EU81" s="133"/>
      <c r="EV81" s="133"/>
      <c r="EW81" s="133"/>
      <c r="EX81" s="133"/>
      <c r="EY81" s="133"/>
      <c r="EZ81" s="133"/>
      <c r="FA81" s="133"/>
      <c r="FB81" s="133"/>
      <c r="FC81" s="133"/>
      <c r="FD81" s="133"/>
      <c r="FE81" s="133"/>
      <c r="FF81" s="133"/>
      <c r="FG81" s="133"/>
      <c r="FH81" s="133"/>
      <c r="FI81" s="133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3"/>
      <c r="FU81" s="133"/>
      <c r="FV81" s="133"/>
      <c r="FW81" s="133"/>
      <c r="FX81" s="133"/>
      <c r="FY81" s="133"/>
      <c r="FZ81" s="133"/>
      <c r="GA81" s="133"/>
      <c r="GB81" s="133"/>
      <c r="GC81" s="133"/>
      <c r="GD81" s="133"/>
      <c r="GE81" s="134"/>
    </row>
    <row r="82" spans="1:187" x14ac:dyDescent="0.25">
      <c r="A82" s="131">
        <v>1</v>
      </c>
      <c r="B82" s="133"/>
      <c r="C82" s="133"/>
      <c r="D82" s="133"/>
      <c r="E82" s="134"/>
      <c r="F82" s="131" t="s">
        <v>314</v>
      </c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4"/>
      <c r="DW82" s="131">
        <v>155</v>
      </c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4"/>
      <c r="ES82" s="156"/>
      <c r="ET82" s="139"/>
      <c r="EU82" s="139"/>
      <c r="EV82" s="139"/>
      <c r="EW82" s="139"/>
      <c r="EX82" s="139"/>
      <c r="EY82" s="139"/>
      <c r="EZ82" s="139"/>
      <c r="FA82" s="139"/>
      <c r="FB82" s="139"/>
      <c r="FC82" s="139"/>
      <c r="FD82" s="139"/>
      <c r="FE82" s="139"/>
      <c r="FF82" s="139"/>
      <c r="FG82" s="139"/>
      <c r="FH82" s="139"/>
      <c r="FI82" s="139"/>
      <c r="FJ82" s="139"/>
      <c r="FK82" s="139"/>
      <c r="FL82" s="139"/>
      <c r="FM82" s="139"/>
      <c r="FN82" s="139"/>
      <c r="FO82" s="139"/>
      <c r="FP82" s="139"/>
      <c r="FQ82" s="139"/>
      <c r="FR82" s="139"/>
      <c r="FS82" s="139"/>
      <c r="FT82" s="139"/>
      <c r="FU82" s="139"/>
      <c r="FV82" s="139"/>
      <c r="FW82" s="139"/>
      <c r="FX82" s="139"/>
      <c r="FY82" s="139"/>
      <c r="FZ82" s="139"/>
      <c r="GA82" s="139"/>
      <c r="GB82" s="139"/>
      <c r="GC82" s="139"/>
      <c r="GD82" s="139"/>
      <c r="GE82" s="140"/>
    </row>
    <row r="83" spans="1:187" x14ac:dyDescent="0.25">
      <c r="A83" s="117">
        <v>2</v>
      </c>
      <c r="B83" s="117"/>
      <c r="C83" s="117"/>
      <c r="D83" s="117"/>
      <c r="E83" s="117"/>
      <c r="F83" s="117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31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7"/>
      <c r="ES83" s="156"/>
      <c r="ET83" s="139"/>
      <c r="EU83" s="139"/>
      <c r="EV83" s="139"/>
      <c r="EW83" s="139"/>
      <c r="EX83" s="139"/>
      <c r="EY83" s="139"/>
      <c r="EZ83" s="139"/>
      <c r="FA83" s="139"/>
      <c r="FB83" s="139"/>
      <c r="FC83" s="139"/>
      <c r="FD83" s="139"/>
      <c r="FE83" s="139"/>
      <c r="FF83" s="139"/>
      <c r="FG83" s="139"/>
      <c r="FH83" s="139"/>
      <c r="FI83" s="139"/>
      <c r="FJ83" s="139"/>
      <c r="FK83" s="139"/>
      <c r="FL83" s="139"/>
      <c r="FM83" s="139"/>
      <c r="FN83" s="139"/>
      <c r="FO83" s="139"/>
      <c r="FP83" s="139"/>
      <c r="FQ83" s="139"/>
      <c r="FR83" s="139"/>
      <c r="FS83" s="139"/>
      <c r="FT83" s="139"/>
      <c r="FU83" s="139"/>
      <c r="FV83" s="139"/>
      <c r="FW83" s="139"/>
      <c r="FX83" s="139"/>
      <c r="FY83" s="139"/>
      <c r="FZ83" s="139"/>
      <c r="GA83" s="139"/>
      <c r="GB83" s="139"/>
      <c r="GC83" s="139"/>
      <c r="GD83" s="139"/>
      <c r="GE83" s="140"/>
    </row>
    <row r="84" spans="1:187" x14ac:dyDescent="0.25">
      <c r="A84" s="131" t="s">
        <v>286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4"/>
      <c r="ES84" s="156">
        <f>SUM(ES82:ES83)</f>
        <v>0</v>
      </c>
      <c r="ET84" s="139"/>
      <c r="EU84" s="139"/>
      <c r="EV84" s="139"/>
      <c r="EW84" s="139"/>
      <c r="EX84" s="139"/>
      <c r="EY84" s="139"/>
      <c r="EZ84" s="139"/>
      <c r="FA84" s="139"/>
      <c r="FB84" s="139"/>
      <c r="FC84" s="139"/>
      <c r="FD84" s="139"/>
      <c r="FE84" s="139"/>
      <c r="FF84" s="139"/>
      <c r="FG84" s="139"/>
      <c r="FH84" s="139"/>
      <c r="FI84" s="139"/>
      <c r="FJ84" s="139"/>
      <c r="FK84" s="139"/>
      <c r="FL84" s="139"/>
      <c r="FM84" s="139"/>
      <c r="FN84" s="139"/>
      <c r="FO84" s="139"/>
      <c r="FP84" s="139"/>
      <c r="FQ84" s="139"/>
      <c r="FR84" s="139"/>
      <c r="FS84" s="139"/>
      <c r="FT84" s="139"/>
      <c r="FU84" s="139"/>
      <c r="FV84" s="139"/>
      <c r="FW84" s="139"/>
      <c r="FX84" s="139"/>
      <c r="FY84" s="139"/>
      <c r="FZ84" s="139"/>
      <c r="GA84" s="139"/>
      <c r="GB84" s="139"/>
      <c r="GC84" s="139"/>
      <c r="GD84" s="139"/>
      <c r="GE84" s="140"/>
    </row>
    <row r="85" spans="1:187" x14ac:dyDescent="0.25">
      <c r="A85" s="168" t="s">
        <v>315</v>
      </c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 s="169"/>
      <c r="FX85" s="169"/>
      <c r="FY85" s="169"/>
      <c r="FZ85" s="169"/>
      <c r="GA85" s="169"/>
      <c r="GB85" s="169"/>
      <c r="GC85" s="169"/>
      <c r="GD85" s="169"/>
      <c r="GE85" s="169"/>
    </row>
    <row r="86" spans="1:187" x14ac:dyDescent="0.2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10"/>
      <c r="EI86" s="110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  <c r="FA86" s="110"/>
      <c r="FB86" s="110"/>
      <c r="FC86" s="110"/>
      <c r="FD86" s="110"/>
      <c r="FE86" s="110"/>
      <c r="FF86" s="110"/>
      <c r="FG86" s="110"/>
      <c r="FH86" s="110"/>
      <c r="FI86" s="110"/>
      <c r="FJ86" s="110"/>
      <c r="FK86" s="110"/>
      <c r="FL86" s="110"/>
      <c r="FM86" s="110"/>
      <c r="FN86" s="110"/>
      <c r="FO86" s="110"/>
      <c r="FP86" s="110"/>
      <c r="FQ86" s="110"/>
      <c r="FR86" s="110"/>
      <c r="FS86" s="110"/>
      <c r="FT86" s="110"/>
      <c r="FU86" s="110"/>
      <c r="FV86" s="110"/>
      <c r="FW86" s="110"/>
      <c r="FX86" s="110"/>
      <c r="FY86" s="110"/>
      <c r="FZ86" s="110"/>
      <c r="GA86" s="110"/>
      <c r="GB86" s="110"/>
      <c r="GC86" s="110"/>
      <c r="GD86" s="110"/>
      <c r="GE86" s="110"/>
    </row>
    <row r="87" spans="1:187" x14ac:dyDescent="0.25">
      <c r="A87" s="154" t="s">
        <v>316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54"/>
      <c r="CN87" s="154"/>
      <c r="CO87" s="154"/>
      <c r="CP87" s="154"/>
      <c r="CQ87" s="154"/>
      <c r="CR87" s="154"/>
      <c r="CS87" s="154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  <c r="EJ87" s="154"/>
      <c r="EK87" s="154"/>
      <c r="EL87" s="154"/>
      <c r="EM87" s="154"/>
      <c r="EN87" s="154"/>
      <c r="EO87" s="154"/>
      <c r="EP87" s="154"/>
      <c r="EQ87" s="154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  <c r="FX87" s="154"/>
      <c r="FY87" s="154"/>
      <c r="FZ87" s="154"/>
      <c r="GA87" s="154"/>
      <c r="GB87" s="154"/>
      <c r="GC87" s="154"/>
      <c r="GD87" s="154"/>
      <c r="GE87" s="154"/>
    </row>
    <row r="88" spans="1:187" x14ac:dyDescent="0.25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0"/>
      <c r="DY88" s="150"/>
      <c r="DZ88" s="150"/>
      <c r="EA88" s="150"/>
      <c r="EB88" s="150"/>
      <c r="EC88" s="150"/>
      <c r="ED88" s="150"/>
      <c r="EE88" s="150"/>
      <c r="EF88" s="150"/>
      <c r="EG88" s="150"/>
      <c r="EH88" s="150"/>
      <c r="EI88" s="150"/>
      <c r="EJ88" s="150"/>
      <c r="EK88" s="150"/>
      <c r="EL88" s="150"/>
      <c r="EM88" s="150"/>
      <c r="EN88" s="150"/>
      <c r="EO88" s="150"/>
      <c r="EP88" s="150"/>
      <c r="EQ88" s="150"/>
      <c r="ER88" s="150"/>
      <c r="ES88" s="150"/>
      <c r="ET88" s="150"/>
      <c r="EU88" s="150"/>
      <c r="EV88" s="150"/>
      <c r="EW88" s="150"/>
      <c r="EX88" s="150"/>
      <c r="EY88" s="150"/>
      <c r="EZ88" s="150"/>
      <c r="FA88" s="150"/>
      <c r="FB88" s="150"/>
      <c r="FC88" s="150"/>
      <c r="FD88" s="150"/>
      <c r="FE88" s="150"/>
      <c r="FF88" s="150"/>
      <c r="FG88" s="150"/>
      <c r="FH88" s="150"/>
      <c r="FI88" s="150"/>
      <c r="FJ88" s="150"/>
      <c r="FK88" s="150"/>
      <c r="FL88" s="150"/>
      <c r="FM88" s="150"/>
      <c r="FN88" s="150"/>
      <c r="FO88" s="150"/>
      <c r="FP88" s="150"/>
      <c r="FQ88" s="150"/>
      <c r="FR88" s="150"/>
      <c r="FS88" s="150"/>
      <c r="FT88" s="150"/>
      <c r="FU88" s="150"/>
      <c r="FV88" s="150"/>
      <c r="FW88" s="150"/>
      <c r="FX88" s="150"/>
      <c r="FY88" s="150"/>
      <c r="FZ88" s="150"/>
      <c r="GA88" s="150"/>
      <c r="GB88" s="150"/>
      <c r="GC88" s="150"/>
      <c r="GD88" s="150"/>
      <c r="GE88" s="150"/>
    </row>
    <row r="89" spans="1:187" x14ac:dyDescent="0.25">
      <c r="A89" s="117" t="s">
        <v>270</v>
      </c>
      <c r="B89" s="117"/>
      <c r="C89" s="117"/>
      <c r="D89" s="117"/>
      <c r="E89" s="117"/>
      <c r="F89" s="117" t="s">
        <v>19</v>
      </c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31" t="s">
        <v>272</v>
      </c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7"/>
      <c r="ES89" s="131" t="s">
        <v>291</v>
      </c>
      <c r="ET89" s="133"/>
      <c r="EU89" s="133"/>
      <c r="EV89" s="133"/>
      <c r="EW89" s="133"/>
      <c r="EX89" s="133"/>
      <c r="EY89" s="133"/>
      <c r="EZ89" s="133"/>
      <c r="FA89" s="133"/>
      <c r="FB89" s="133"/>
      <c r="FC89" s="133"/>
      <c r="FD89" s="133"/>
      <c r="FE89" s="133"/>
      <c r="FF89" s="133"/>
      <c r="FG89" s="133"/>
      <c r="FH89" s="133"/>
      <c r="FI89" s="133"/>
      <c r="FJ89" s="133"/>
      <c r="FK89" s="133"/>
      <c r="FL89" s="133"/>
      <c r="FM89" s="133"/>
      <c r="FN89" s="133"/>
      <c r="FO89" s="133"/>
      <c r="FP89" s="133"/>
      <c r="FQ89" s="133"/>
      <c r="FR89" s="133"/>
      <c r="FS89" s="133"/>
      <c r="FT89" s="133"/>
      <c r="FU89" s="133"/>
      <c r="FV89" s="133"/>
      <c r="FW89" s="133"/>
      <c r="FX89" s="133"/>
      <c r="FY89" s="133"/>
      <c r="FZ89" s="133"/>
      <c r="GA89" s="133"/>
      <c r="GB89" s="133"/>
      <c r="GC89" s="133"/>
      <c r="GD89" s="133"/>
      <c r="GE89" s="134"/>
    </row>
    <row r="90" spans="1:187" x14ac:dyDescent="0.25">
      <c r="A90" s="117">
        <v>1</v>
      </c>
      <c r="B90" s="117"/>
      <c r="C90" s="117"/>
      <c r="D90" s="117"/>
      <c r="E90" s="117"/>
      <c r="F90" s="117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31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7"/>
      <c r="ES90" s="131"/>
      <c r="ET90" s="133"/>
      <c r="EU90" s="133"/>
      <c r="EV90" s="133"/>
      <c r="EW90" s="133"/>
      <c r="EX90" s="133"/>
      <c r="EY90" s="133"/>
      <c r="EZ90" s="133"/>
      <c r="FA90" s="133"/>
      <c r="FB90" s="133"/>
      <c r="FC90" s="133"/>
      <c r="FD90" s="133"/>
      <c r="FE90" s="133"/>
      <c r="FF90" s="133"/>
      <c r="FG90" s="133"/>
      <c r="FH90" s="133"/>
      <c r="FI90" s="133"/>
      <c r="FJ90" s="133"/>
      <c r="FK90" s="133"/>
      <c r="FL90" s="133"/>
      <c r="FM90" s="133"/>
      <c r="FN90" s="133"/>
      <c r="FO90" s="133"/>
      <c r="FP90" s="133"/>
      <c r="FQ90" s="133"/>
      <c r="FR90" s="133"/>
      <c r="FS90" s="133"/>
      <c r="FT90" s="133"/>
      <c r="FU90" s="133"/>
      <c r="FV90" s="133"/>
      <c r="FW90" s="133"/>
      <c r="FX90" s="133"/>
      <c r="FY90" s="133"/>
      <c r="FZ90" s="133"/>
      <c r="GA90" s="133"/>
      <c r="GB90" s="133"/>
      <c r="GC90" s="133"/>
      <c r="GD90" s="133"/>
      <c r="GE90" s="134"/>
    </row>
    <row r="91" spans="1:187" x14ac:dyDescent="0.25">
      <c r="A91" s="117">
        <v>2</v>
      </c>
      <c r="B91" s="117"/>
      <c r="C91" s="117"/>
      <c r="D91" s="117"/>
      <c r="E91" s="117"/>
      <c r="F91" s="117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31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7"/>
      <c r="ES91" s="131"/>
      <c r="ET91" s="133"/>
      <c r="EU91" s="133"/>
      <c r="EV91" s="133"/>
      <c r="EW91" s="133"/>
      <c r="EX91" s="133"/>
      <c r="EY91" s="133"/>
      <c r="EZ91" s="133"/>
      <c r="FA91" s="133"/>
      <c r="FB91" s="133"/>
      <c r="FC91" s="133"/>
      <c r="FD91" s="133"/>
      <c r="FE91" s="133"/>
      <c r="FF91" s="133"/>
      <c r="FG91" s="133"/>
      <c r="FH91" s="133"/>
      <c r="FI91" s="133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33"/>
      <c r="FU91" s="133"/>
      <c r="FV91" s="133"/>
      <c r="FW91" s="133"/>
      <c r="FX91" s="133"/>
      <c r="FY91" s="133"/>
      <c r="FZ91" s="133"/>
      <c r="GA91" s="133"/>
      <c r="GB91" s="133"/>
      <c r="GC91" s="133"/>
      <c r="GD91" s="133"/>
      <c r="GE91" s="134"/>
    </row>
    <row r="92" spans="1:187" x14ac:dyDescent="0.25">
      <c r="A92" s="143" t="s">
        <v>286</v>
      </c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  <c r="EQ92" s="157"/>
      <c r="ER92" s="158"/>
      <c r="ES92" s="131"/>
      <c r="ET92" s="133"/>
      <c r="EU92" s="133"/>
      <c r="EV92" s="133"/>
      <c r="EW92" s="133"/>
      <c r="EX92" s="133"/>
      <c r="EY92" s="133"/>
      <c r="EZ92" s="133"/>
      <c r="FA92" s="133"/>
      <c r="FB92" s="133"/>
      <c r="FC92" s="133"/>
      <c r="FD92" s="133"/>
      <c r="FE92" s="133"/>
      <c r="FF92" s="133"/>
      <c r="FG92" s="133"/>
      <c r="FH92" s="133"/>
      <c r="FI92" s="133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33"/>
      <c r="FU92" s="133"/>
      <c r="FV92" s="133"/>
      <c r="FW92" s="133"/>
      <c r="FX92" s="133"/>
      <c r="FY92" s="133"/>
      <c r="FZ92" s="133"/>
      <c r="GA92" s="133"/>
      <c r="GB92" s="133"/>
      <c r="GC92" s="133"/>
      <c r="GD92" s="133"/>
      <c r="GE92" s="134"/>
    </row>
    <row r="93" spans="1:187" x14ac:dyDescent="0.25">
      <c r="A93" s="168" t="s">
        <v>317</v>
      </c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69"/>
      <c r="EX93" s="169"/>
      <c r="EY93" s="169"/>
      <c r="EZ93" s="169"/>
      <c r="FA93" s="169"/>
      <c r="FB93" s="169"/>
      <c r="FC93" s="169"/>
      <c r="FD93" s="169"/>
      <c r="FE93" s="169"/>
      <c r="FF93" s="169"/>
      <c r="FG93" s="169"/>
      <c r="FH93" s="169"/>
      <c r="FI93" s="169"/>
      <c r="FJ93" s="169"/>
      <c r="FK93" s="169"/>
      <c r="FL93" s="169"/>
      <c r="FM93" s="169"/>
      <c r="FN93" s="169"/>
      <c r="FO93" s="169"/>
      <c r="FP93" s="169"/>
      <c r="FQ93" s="169"/>
      <c r="FR93" s="169"/>
      <c r="FS93" s="169"/>
      <c r="FT93" s="169"/>
      <c r="FU93" s="169"/>
      <c r="FV93" s="169"/>
      <c r="FW93" s="169"/>
      <c r="FX93" s="169"/>
      <c r="FY93" s="169"/>
      <c r="FZ93" s="169"/>
      <c r="GA93" s="169"/>
      <c r="GB93" s="169"/>
      <c r="GC93" s="169"/>
      <c r="GD93" s="169"/>
      <c r="GE93" s="169"/>
    </row>
    <row r="94" spans="1:187" x14ac:dyDescent="0.25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</row>
    <row r="95" spans="1:187" x14ac:dyDescent="0.25">
      <c r="A95" s="184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H95" s="185"/>
      <c r="CI95" s="185"/>
      <c r="CJ95" s="185"/>
      <c r="CK95" s="185"/>
      <c r="CL95" s="185"/>
      <c r="CM95" s="185"/>
      <c r="CN95" s="185"/>
      <c r="CO95" s="185"/>
      <c r="CP95" s="185"/>
      <c r="CQ95" s="185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185"/>
      <c r="EG95" s="185"/>
      <c r="EH95" s="185"/>
      <c r="EI95" s="185"/>
      <c r="EJ95" s="185"/>
      <c r="EK95" s="185"/>
      <c r="EL95" s="185"/>
      <c r="EM95" s="185"/>
      <c r="EN95" s="185"/>
      <c r="EO95" s="185"/>
      <c r="EP95" s="185"/>
      <c r="EQ95" s="185"/>
      <c r="ER95" s="185"/>
      <c r="ES95" s="185"/>
      <c r="ET95" s="185"/>
      <c r="EU95" s="185"/>
      <c r="EV95" s="185"/>
      <c r="EW95" s="185"/>
      <c r="EX95" s="185"/>
      <c r="EY95" s="185"/>
      <c r="EZ95" s="185"/>
      <c r="FA95" s="185"/>
      <c r="FB95" s="185"/>
      <c r="FC95" s="185"/>
      <c r="FD95" s="185"/>
      <c r="FE95" s="185"/>
      <c r="FF95" s="185"/>
      <c r="FG95" s="185"/>
      <c r="FH95" s="185"/>
      <c r="FI95" s="185"/>
      <c r="FJ95" s="185"/>
      <c r="FK95" s="185"/>
      <c r="FL95" s="185"/>
      <c r="FM95" s="185"/>
      <c r="FN95" s="185"/>
      <c r="FO95" s="185"/>
      <c r="FP95" s="185"/>
      <c r="FQ95" s="185"/>
      <c r="FR95" s="185"/>
      <c r="FS95" s="185"/>
      <c r="FT95" s="185"/>
      <c r="FU95" s="185"/>
      <c r="FV95" s="185"/>
      <c r="FW95" s="185"/>
      <c r="FX95" s="185"/>
      <c r="FY95" s="185"/>
      <c r="FZ95" s="185"/>
      <c r="GA95" s="185"/>
      <c r="GB95" s="185"/>
      <c r="GC95" s="185"/>
      <c r="GD95" s="185"/>
      <c r="GE95" s="185"/>
    </row>
  </sheetData>
  <mergeCells count="315">
    <mergeCell ref="A92:ER92"/>
    <mergeCell ref="ES92:GE92"/>
    <mergeCell ref="A93:GE93"/>
    <mergeCell ref="A95:GE95"/>
    <mergeCell ref="A90:E90"/>
    <mergeCell ref="F90:DV90"/>
    <mergeCell ref="DW90:ER90"/>
    <mergeCell ref="ES90:GE90"/>
    <mergeCell ref="A91:E91"/>
    <mergeCell ref="F91:DV91"/>
    <mergeCell ref="DW91:ER91"/>
    <mergeCell ref="ES91:GE91"/>
    <mergeCell ref="A84:ER84"/>
    <mergeCell ref="ES84:GE84"/>
    <mergeCell ref="A85:GE85"/>
    <mergeCell ref="A87:GE87"/>
    <mergeCell ref="A89:E89"/>
    <mergeCell ref="F89:DV89"/>
    <mergeCell ref="DW89:ER89"/>
    <mergeCell ref="ES89:GE89"/>
    <mergeCell ref="A82:E82"/>
    <mergeCell ref="F82:DV82"/>
    <mergeCell ref="DW82:ER82"/>
    <mergeCell ref="ES82:GE82"/>
    <mergeCell ref="A83:E83"/>
    <mergeCell ref="F83:DV83"/>
    <mergeCell ref="DW83:ER83"/>
    <mergeCell ref="ES83:GE83"/>
    <mergeCell ref="A77:ER77"/>
    <mergeCell ref="ES77:GE77"/>
    <mergeCell ref="A79:GE79"/>
    <mergeCell ref="A81:E81"/>
    <mergeCell ref="F81:DV81"/>
    <mergeCell ref="DW81:ER81"/>
    <mergeCell ref="ES81:GE81"/>
    <mergeCell ref="A75:E75"/>
    <mergeCell ref="F75:ER75"/>
    <mergeCell ref="ES75:GE75"/>
    <mergeCell ref="A76:E76"/>
    <mergeCell ref="F76:ER76"/>
    <mergeCell ref="ES76:GE76"/>
    <mergeCell ref="A70:ER70"/>
    <mergeCell ref="ES70:GE70"/>
    <mergeCell ref="A72:GE72"/>
    <mergeCell ref="A74:E74"/>
    <mergeCell ref="F74:ER74"/>
    <mergeCell ref="ES74:GE74"/>
    <mergeCell ref="A68:E68"/>
    <mergeCell ref="F68:ER68"/>
    <mergeCell ref="ES68:GE68"/>
    <mergeCell ref="A69:E69"/>
    <mergeCell ref="F69:ER69"/>
    <mergeCell ref="ES69:GE69"/>
    <mergeCell ref="A63:ER63"/>
    <mergeCell ref="ES63:GE63"/>
    <mergeCell ref="A65:GE65"/>
    <mergeCell ref="A67:E67"/>
    <mergeCell ref="F67:ER67"/>
    <mergeCell ref="ES67:GE67"/>
    <mergeCell ref="A61:E61"/>
    <mergeCell ref="F61:ER61"/>
    <mergeCell ref="ES61:GE61"/>
    <mergeCell ref="A62:E62"/>
    <mergeCell ref="F62:ER62"/>
    <mergeCell ref="ES62:GE62"/>
    <mergeCell ref="A56:ER56"/>
    <mergeCell ref="ES56:GE56"/>
    <mergeCell ref="A58:GE58"/>
    <mergeCell ref="A60:E60"/>
    <mergeCell ref="F60:ER60"/>
    <mergeCell ref="ES60:GE60"/>
    <mergeCell ref="A54:E54"/>
    <mergeCell ref="F54:DV54"/>
    <mergeCell ref="DW54:ER54"/>
    <mergeCell ref="ES54:GE54"/>
    <mergeCell ref="A55:E55"/>
    <mergeCell ref="F55:DV55"/>
    <mergeCell ref="DW55:ER55"/>
    <mergeCell ref="ES55:GE55"/>
    <mergeCell ref="A52:E52"/>
    <mergeCell ref="F52:DV52"/>
    <mergeCell ref="DW52:ER52"/>
    <mergeCell ref="ES52:GE52"/>
    <mergeCell ref="A53:E53"/>
    <mergeCell ref="F53:DV53"/>
    <mergeCell ref="DW53:ER53"/>
    <mergeCell ref="ES53:GE53"/>
    <mergeCell ref="A50:E50"/>
    <mergeCell ref="F50:DV50"/>
    <mergeCell ref="DW50:ER50"/>
    <mergeCell ref="ES50:GE50"/>
    <mergeCell ref="A51:E51"/>
    <mergeCell ref="F51:DV51"/>
    <mergeCell ref="DW51:ER51"/>
    <mergeCell ref="ES51:GE51"/>
    <mergeCell ref="A44:GE44"/>
    <mergeCell ref="A46:GE46"/>
    <mergeCell ref="A47:GE47"/>
    <mergeCell ref="A49:E49"/>
    <mergeCell ref="F49:ER49"/>
    <mergeCell ref="ES49:GE49"/>
    <mergeCell ref="A42:E42"/>
    <mergeCell ref="F42:DV42"/>
    <mergeCell ref="DW42:ER42"/>
    <mergeCell ref="ES42:GE42"/>
    <mergeCell ref="A43:ER43"/>
    <mergeCell ref="ES43:GE43"/>
    <mergeCell ref="A40:E40"/>
    <mergeCell ref="F40:DV40"/>
    <mergeCell ref="DW40:ER40"/>
    <mergeCell ref="ES40:GE40"/>
    <mergeCell ref="A41:E41"/>
    <mergeCell ref="F41:DV41"/>
    <mergeCell ref="DW41:ER41"/>
    <mergeCell ref="ES41:GE41"/>
    <mergeCell ref="A36:GE36"/>
    <mergeCell ref="A37:GE37"/>
    <mergeCell ref="A39:E39"/>
    <mergeCell ref="F39:DV39"/>
    <mergeCell ref="DW39:ER39"/>
    <mergeCell ref="ES39:GE39"/>
    <mergeCell ref="DB34:DM34"/>
    <mergeCell ref="DN34:EC34"/>
    <mergeCell ref="ED34:EU34"/>
    <mergeCell ref="EV34:FK34"/>
    <mergeCell ref="FL34:GE34"/>
    <mergeCell ref="A35:GE35"/>
    <mergeCell ref="A34:AQ34"/>
    <mergeCell ref="AR34:BC34"/>
    <mergeCell ref="BD34:BM34"/>
    <mergeCell ref="BN34:CC34"/>
    <mergeCell ref="CD34:CP34"/>
    <mergeCell ref="CQ34:DA34"/>
    <mergeCell ref="CQ33:DA33"/>
    <mergeCell ref="DB33:DM33"/>
    <mergeCell ref="DN33:EC33"/>
    <mergeCell ref="ED33:EU33"/>
    <mergeCell ref="EV33:FK33"/>
    <mergeCell ref="FL33:GE33"/>
    <mergeCell ref="A33:E33"/>
    <mergeCell ref="F33:AQ33"/>
    <mergeCell ref="AR33:BC33"/>
    <mergeCell ref="BD33:BM33"/>
    <mergeCell ref="BN33:CC33"/>
    <mergeCell ref="CD33:CP33"/>
    <mergeCell ref="CQ32:DA32"/>
    <mergeCell ref="DB32:DM32"/>
    <mergeCell ref="DN32:EC32"/>
    <mergeCell ref="ED32:EU32"/>
    <mergeCell ref="EV32:FK32"/>
    <mergeCell ref="FL32:GE32"/>
    <mergeCell ref="A32:E32"/>
    <mergeCell ref="F32:AQ32"/>
    <mergeCell ref="AR32:BC32"/>
    <mergeCell ref="BD32:BM32"/>
    <mergeCell ref="BN32:CC32"/>
    <mergeCell ref="CD32:CP32"/>
    <mergeCell ref="CQ31:DA31"/>
    <mergeCell ref="DB31:DM31"/>
    <mergeCell ref="DN31:EC31"/>
    <mergeCell ref="ED31:EU31"/>
    <mergeCell ref="EV31:FK31"/>
    <mergeCell ref="FL31:GE31"/>
    <mergeCell ref="A31:E31"/>
    <mergeCell ref="F31:AQ31"/>
    <mergeCell ref="AR31:BC31"/>
    <mergeCell ref="BD31:BM31"/>
    <mergeCell ref="BN31:CC31"/>
    <mergeCell ref="CD31:CP31"/>
    <mergeCell ref="CQ30:DA30"/>
    <mergeCell ref="DB30:DM30"/>
    <mergeCell ref="DN30:EC30"/>
    <mergeCell ref="ED30:EU30"/>
    <mergeCell ref="EV30:FK30"/>
    <mergeCell ref="FL30:GE30"/>
    <mergeCell ref="A30:E30"/>
    <mergeCell ref="F30:AQ30"/>
    <mergeCell ref="AR30:BC30"/>
    <mergeCell ref="BD30:BM30"/>
    <mergeCell ref="BN30:CC30"/>
    <mergeCell ref="CD30:CP30"/>
    <mergeCell ref="CQ29:DA29"/>
    <mergeCell ref="DB29:DM29"/>
    <mergeCell ref="DN29:EC29"/>
    <mergeCell ref="ED29:EU29"/>
    <mergeCell ref="EV29:FK29"/>
    <mergeCell ref="FL29:GE29"/>
    <mergeCell ref="A29:E29"/>
    <mergeCell ref="F29:AQ29"/>
    <mergeCell ref="AR29:BC29"/>
    <mergeCell ref="BD29:BM29"/>
    <mergeCell ref="BN29:CC29"/>
    <mergeCell ref="CD29:CP29"/>
    <mergeCell ref="CQ28:DA28"/>
    <mergeCell ref="DB28:DM28"/>
    <mergeCell ref="DN28:EC28"/>
    <mergeCell ref="ED28:EU28"/>
    <mergeCell ref="EV28:FK28"/>
    <mergeCell ref="FL28:GE28"/>
    <mergeCell ref="ED26:GE26"/>
    <mergeCell ref="ED27:EU27"/>
    <mergeCell ref="EV27:FK27"/>
    <mergeCell ref="FL27:GE27"/>
    <mergeCell ref="A28:E28"/>
    <mergeCell ref="F28:AQ28"/>
    <mergeCell ref="AR28:BC28"/>
    <mergeCell ref="BD28:BM28"/>
    <mergeCell ref="BN28:CC28"/>
    <mergeCell ref="CD28:CP28"/>
    <mergeCell ref="A24:GE24"/>
    <mergeCell ref="A26:E27"/>
    <mergeCell ref="F26:AQ27"/>
    <mergeCell ref="AR26:BC27"/>
    <mergeCell ref="BD26:BM27"/>
    <mergeCell ref="BN26:CC27"/>
    <mergeCell ref="CD26:CP27"/>
    <mergeCell ref="CQ26:DA27"/>
    <mergeCell ref="DB26:DM27"/>
    <mergeCell ref="DN26:EC27"/>
    <mergeCell ref="A21:E21"/>
    <mergeCell ref="F21:DV21"/>
    <mergeCell ref="DW21:ER21"/>
    <mergeCell ref="ES21:GE21"/>
    <mergeCell ref="A22:ER22"/>
    <mergeCell ref="ES22:GE22"/>
    <mergeCell ref="A19:E19"/>
    <mergeCell ref="F19:DV19"/>
    <mergeCell ref="DW19:ER19"/>
    <mergeCell ref="ES19:GE19"/>
    <mergeCell ref="A20:E20"/>
    <mergeCell ref="F20:DV20"/>
    <mergeCell ref="DW20:ER20"/>
    <mergeCell ref="ES20:GE20"/>
    <mergeCell ref="A13:GD13"/>
    <mergeCell ref="A15:GE15"/>
    <mergeCell ref="A16:GE16"/>
    <mergeCell ref="A18:E18"/>
    <mergeCell ref="F18:ER18"/>
    <mergeCell ref="ES18:GE18"/>
    <mergeCell ref="DB11:DM11"/>
    <mergeCell ref="DN11:EC11"/>
    <mergeCell ref="ED11:EU11"/>
    <mergeCell ref="EV11:FK11"/>
    <mergeCell ref="FL11:GE11"/>
    <mergeCell ref="A12:GD12"/>
    <mergeCell ref="A11:AQ11"/>
    <mergeCell ref="AR11:BC11"/>
    <mergeCell ref="BD11:BM11"/>
    <mergeCell ref="BN11:CC11"/>
    <mergeCell ref="CD11:CP11"/>
    <mergeCell ref="CQ11:DA11"/>
    <mergeCell ref="CQ10:DA10"/>
    <mergeCell ref="DB10:DM10"/>
    <mergeCell ref="DN10:EC10"/>
    <mergeCell ref="ED10:EU10"/>
    <mergeCell ref="EV10:FK10"/>
    <mergeCell ref="FL10:GE10"/>
    <mergeCell ref="A10:E10"/>
    <mergeCell ref="F10:AQ10"/>
    <mergeCell ref="AR10:BC10"/>
    <mergeCell ref="BD10:BM10"/>
    <mergeCell ref="BN10:CC10"/>
    <mergeCell ref="CD10:CP10"/>
    <mergeCell ref="CQ9:DA9"/>
    <mergeCell ref="DB9:DM9"/>
    <mergeCell ref="DN9:EC9"/>
    <mergeCell ref="ED9:EU9"/>
    <mergeCell ref="EV9:FK9"/>
    <mergeCell ref="FL9:GE9"/>
    <mergeCell ref="A9:E9"/>
    <mergeCell ref="F9:AQ9"/>
    <mergeCell ref="AR9:BC9"/>
    <mergeCell ref="BD9:BM9"/>
    <mergeCell ref="BN9:CC9"/>
    <mergeCell ref="CD9:CP9"/>
    <mergeCell ref="CQ8:DA8"/>
    <mergeCell ref="DB8:DM8"/>
    <mergeCell ref="DN8:EC8"/>
    <mergeCell ref="ED8:EU8"/>
    <mergeCell ref="EV8:FK8"/>
    <mergeCell ref="FL8:GE8"/>
    <mergeCell ref="A8:E8"/>
    <mergeCell ref="F8:AQ8"/>
    <mergeCell ref="AR8:BC8"/>
    <mergeCell ref="BD8:BM8"/>
    <mergeCell ref="BN8:CC8"/>
    <mergeCell ref="CD8:CP8"/>
    <mergeCell ref="CQ7:DA7"/>
    <mergeCell ref="DB7:DM7"/>
    <mergeCell ref="DN7:EC7"/>
    <mergeCell ref="ED7:EU7"/>
    <mergeCell ref="EV7:FK7"/>
    <mergeCell ref="FL7:GE7"/>
    <mergeCell ref="A7:E7"/>
    <mergeCell ref="F7:AQ7"/>
    <mergeCell ref="AR7:BC7"/>
    <mergeCell ref="BD7:BM7"/>
    <mergeCell ref="BN7:CC7"/>
    <mergeCell ref="CD7:CP7"/>
    <mergeCell ref="DB5:DM6"/>
    <mergeCell ref="DN5:EC6"/>
    <mergeCell ref="ED5:GE5"/>
    <mergeCell ref="ED6:EU6"/>
    <mergeCell ref="EV6:FK6"/>
    <mergeCell ref="FL6:GE6"/>
    <mergeCell ref="A1:GE1"/>
    <mergeCell ref="A2:GE2"/>
    <mergeCell ref="A3:GE3"/>
    <mergeCell ref="A5:E6"/>
    <mergeCell ref="F5:AQ6"/>
    <mergeCell ref="AR5:BC6"/>
    <mergeCell ref="BD5:BM6"/>
    <mergeCell ref="BN5:CC6"/>
    <mergeCell ref="CD5:CP6"/>
    <mergeCell ref="CQ5:D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4CE9-8EA5-4CD7-9CBE-5C3478B0FEFE}">
  <dimension ref="A1:ED19"/>
  <sheetViews>
    <sheetView workbookViewId="0">
      <selection activeCell="DW10" sqref="DW10:ED10"/>
    </sheetView>
  </sheetViews>
  <sheetFormatPr defaultRowHeight="15" x14ac:dyDescent="0.25"/>
  <cols>
    <col min="2" max="2" width="1.140625" customWidth="1"/>
    <col min="3" max="6" width="9.140625" hidden="1" customWidth="1"/>
    <col min="13" max="13" width="6.42578125" customWidth="1"/>
    <col min="14" max="15" width="9.140625" hidden="1" customWidth="1"/>
    <col min="16" max="16" width="2.140625" hidden="1" customWidth="1"/>
    <col min="17" max="24" width="9.140625" hidden="1" customWidth="1"/>
    <col min="25" max="25" width="0.28515625" hidden="1" customWidth="1"/>
    <col min="27" max="27" width="3" customWidth="1"/>
    <col min="28" max="28" width="3.7109375" hidden="1" customWidth="1"/>
    <col min="29" max="37" width="9.140625" hidden="1" customWidth="1"/>
    <col min="39" max="39" width="6.42578125" customWidth="1"/>
    <col min="40" max="40" width="1" hidden="1" customWidth="1"/>
    <col min="41" max="46" width="9.140625" hidden="1" customWidth="1"/>
    <col min="48" max="48" width="7.28515625" customWidth="1"/>
    <col min="49" max="49" width="8.42578125" hidden="1" customWidth="1"/>
    <col min="50" max="55" width="9.140625" hidden="1" customWidth="1"/>
    <col min="57" max="57" width="6.5703125" customWidth="1"/>
    <col min="58" max="58" width="0.85546875" hidden="1" customWidth="1"/>
    <col min="59" max="64" width="9.140625" hidden="1" customWidth="1"/>
    <col min="65" max="65" width="2.28515625" customWidth="1"/>
    <col min="66" max="66" width="10.7109375" customWidth="1"/>
    <col min="67" max="73" width="9.140625" hidden="1" customWidth="1"/>
    <col min="75" max="75" width="5.140625" customWidth="1"/>
    <col min="76" max="84" width="9.140625" hidden="1" customWidth="1"/>
    <col min="86" max="86" width="7.85546875" customWidth="1"/>
    <col min="87" max="96" width="9.140625" hidden="1" customWidth="1"/>
    <col min="99" max="99" width="1.140625" customWidth="1"/>
    <col min="100" max="107" width="9.140625" hidden="1" customWidth="1"/>
    <col min="109" max="109" width="6.28515625" customWidth="1"/>
    <col min="110" max="110" width="2.7109375" hidden="1" customWidth="1"/>
    <col min="111" max="118" width="9.140625" hidden="1" customWidth="1"/>
    <col min="120" max="120" width="5.140625" customWidth="1"/>
    <col min="121" max="121" width="2.42578125" hidden="1" customWidth="1"/>
    <col min="122" max="126" width="9.140625" hidden="1" customWidth="1"/>
    <col min="129" max="129" width="2.7109375" customWidth="1"/>
    <col min="130" max="132" width="9.140625" hidden="1" customWidth="1"/>
    <col min="133" max="133" width="1.140625" customWidth="1"/>
  </cols>
  <sheetData>
    <row r="1" spans="1:134" ht="15.75" x14ac:dyDescent="0.25">
      <c r="A1" s="189" t="s">
        <v>319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90"/>
    </row>
    <row r="2" spans="1:134" x14ac:dyDescent="0.25">
      <c r="A2" s="191" t="s">
        <v>320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</row>
    <row r="3" spans="1:134" x14ac:dyDescent="0.25">
      <c r="A3" s="193" t="s">
        <v>321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</row>
    <row r="4" spans="1:134" ht="18" customHeight="1" x14ac:dyDescent="0.25">
      <c r="A4" s="111" t="s">
        <v>202</v>
      </c>
      <c r="B4" s="116"/>
      <c r="C4" s="116"/>
      <c r="D4" s="116"/>
      <c r="E4" s="116"/>
      <c r="F4" s="194"/>
      <c r="G4" s="111" t="s">
        <v>322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94"/>
      <c r="Z4" s="111" t="s">
        <v>323</v>
      </c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94"/>
      <c r="AL4" s="117" t="s">
        <v>324</v>
      </c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1" t="s">
        <v>325</v>
      </c>
      <c r="BW4" s="116"/>
      <c r="BX4" s="116"/>
      <c r="BY4" s="116"/>
      <c r="BZ4" s="116"/>
      <c r="CA4" s="116"/>
      <c r="CB4" s="116"/>
      <c r="CC4" s="116"/>
      <c r="CD4" s="116"/>
      <c r="CE4" s="116"/>
      <c r="CF4" s="194"/>
      <c r="CG4" s="111" t="s">
        <v>326</v>
      </c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94"/>
      <c r="CS4" s="174" t="s">
        <v>327</v>
      </c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6"/>
      <c r="ED4" s="197"/>
    </row>
    <row r="5" spans="1:134" ht="33.75" customHeight="1" x14ac:dyDescent="0.25">
      <c r="A5" s="198"/>
      <c r="B5" s="199"/>
      <c r="C5" s="199"/>
      <c r="D5" s="199"/>
      <c r="E5" s="199"/>
      <c r="F5" s="200"/>
      <c r="G5" s="198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200"/>
      <c r="Z5" s="198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00"/>
      <c r="AL5" s="117" t="s">
        <v>328</v>
      </c>
      <c r="AM5" s="117"/>
      <c r="AN5" s="117"/>
      <c r="AO5" s="117"/>
      <c r="AP5" s="117"/>
      <c r="AQ5" s="117"/>
      <c r="AR5" s="117"/>
      <c r="AS5" s="117"/>
      <c r="AT5" s="117"/>
      <c r="AU5" s="117" t="s">
        <v>329</v>
      </c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98"/>
      <c r="BW5" s="199"/>
      <c r="BX5" s="199"/>
      <c r="BY5" s="199"/>
      <c r="BZ5" s="199"/>
      <c r="CA5" s="199"/>
      <c r="CB5" s="199"/>
      <c r="CC5" s="199"/>
      <c r="CD5" s="199"/>
      <c r="CE5" s="199"/>
      <c r="CF5" s="200"/>
      <c r="CG5" s="198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200"/>
      <c r="CS5" s="201" t="s">
        <v>330</v>
      </c>
      <c r="CT5" s="202"/>
      <c r="CU5" s="202"/>
      <c r="CV5" s="202"/>
      <c r="CW5" s="202"/>
      <c r="CX5" s="202"/>
      <c r="CY5" s="202"/>
      <c r="CZ5" s="202"/>
      <c r="DA5" s="202"/>
      <c r="DB5" s="202"/>
      <c r="DC5" s="203"/>
      <c r="DD5" s="201" t="s">
        <v>331</v>
      </c>
      <c r="DE5" s="202"/>
      <c r="DF5" s="202"/>
      <c r="DG5" s="202"/>
      <c r="DH5" s="202"/>
      <c r="DI5" s="202"/>
      <c r="DJ5" s="202"/>
      <c r="DK5" s="202"/>
      <c r="DL5" s="202"/>
      <c r="DM5" s="202"/>
      <c r="DN5" s="203"/>
      <c r="DO5" s="174" t="s">
        <v>332</v>
      </c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6"/>
      <c r="ED5" s="197"/>
    </row>
    <row r="6" spans="1:134" ht="40.5" customHeight="1" x14ac:dyDescent="0.25">
      <c r="A6" s="129"/>
      <c r="B6" s="130"/>
      <c r="C6" s="130"/>
      <c r="D6" s="130"/>
      <c r="E6" s="130"/>
      <c r="F6" s="204"/>
      <c r="G6" s="129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204"/>
      <c r="Z6" s="129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204"/>
      <c r="AL6" s="117"/>
      <c r="AM6" s="117"/>
      <c r="AN6" s="117"/>
      <c r="AO6" s="117"/>
      <c r="AP6" s="117"/>
      <c r="AQ6" s="117"/>
      <c r="AR6" s="117"/>
      <c r="AS6" s="117"/>
      <c r="AT6" s="117"/>
      <c r="AU6" s="117" t="s">
        <v>333</v>
      </c>
      <c r="AV6" s="117"/>
      <c r="AW6" s="117"/>
      <c r="AX6" s="117"/>
      <c r="AY6" s="117"/>
      <c r="AZ6" s="117"/>
      <c r="BA6" s="117"/>
      <c r="BB6" s="117"/>
      <c r="BC6" s="117"/>
      <c r="BD6" s="117" t="s">
        <v>334</v>
      </c>
      <c r="BE6" s="117"/>
      <c r="BF6" s="117"/>
      <c r="BG6" s="117"/>
      <c r="BH6" s="117"/>
      <c r="BI6" s="117"/>
      <c r="BJ6" s="117"/>
      <c r="BK6" s="117"/>
      <c r="BL6" s="117"/>
      <c r="BM6" s="117" t="s">
        <v>335</v>
      </c>
      <c r="BN6" s="117"/>
      <c r="BO6" s="117"/>
      <c r="BP6" s="117"/>
      <c r="BQ6" s="117"/>
      <c r="BR6" s="117"/>
      <c r="BS6" s="117"/>
      <c r="BT6" s="117"/>
      <c r="BU6" s="117"/>
      <c r="BV6" s="129"/>
      <c r="BW6" s="130"/>
      <c r="BX6" s="130"/>
      <c r="BY6" s="130"/>
      <c r="BZ6" s="130"/>
      <c r="CA6" s="130"/>
      <c r="CB6" s="130"/>
      <c r="CC6" s="130"/>
      <c r="CD6" s="130"/>
      <c r="CE6" s="130"/>
      <c r="CF6" s="204"/>
      <c r="CG6" s="129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204"/>
      <c r="CS6" s="205"/>
      <c r="CT6" s="206"/>
      <c r="CU6" s="206"/>
      <c r="CV6" s="206"/>
      <c r="CW6" s="206"/>
      <c r="CX6" s="206"/>
      <c r="CY6" s="206"/>
      <c r="CZ6" s="206"/>
      <c r="DA6" s="206"/>
      <c r="DB6" s="206"/>
      <c r="DC6" s="207"/>
      <c r="DD6" s="205"/>
      <c r="DE6" s="206"/>
      <c r="DF6" s="206"/>
      <c r="DG6" s="206"/>
      <c r="DH6" s="206"/>
      <c r="DI6" s="206"/>
      <c r="DJ6" s="206"/>
      <c r="DK6" s="206"/>
      <c r="DL6" s="206"/>
      <c r="DM6" s="206"/>
      <c r="DN6" s="207"/>
      <c r="DO6" s="174" t="s">
        <v>336</v>
      </c>
      <c r="DP6" s="195"/>
      <c r="DQ6" s="195"/>
      <c r="DR6" s="195"/>
      <c r="DS6" s="195"/>
      <c r="DT6" s="195"/>
      <c r="DU6" s="195"/>
      <c r="DV6" s="196"/>
      <c r="DW6" s="174" t="s">
        <v>337</v>
      </c>
      <c r="DX6" s="195"/>
      <c r="DY6" s="195"/>
      <c r="DZ6" s="195"/>
      <c r="EA6" s="195"/>
      <c r="EB6" s="195"/>
      <c r="EC6" s="196"/>
      <c r="ED6" s="197"/>
    </row>
    <row r="7" spans="1:134" x14ac:dyDescent="0.25">
      <c r="A7" s="208">
        <v>1</v>
      </c>
      <c r="B7" s="209"/>
      <c r="C7" s="209"/>
      <c r="D7" s="209"/>
      <c r="E7" s="209"/>
      <c r="F7" s="210"/>
      <c r="G7" s="208">
        <v>2</v>
      </c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10"/>
      <c r="Z7" s="208">
        <v>3</v>
      </c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10"/>
      <c r="AL7" s="208">
        <v>4</v>
      </c>
      <c r="AM7" s="209"/>
      <c r="AN7" s="209"/>
      <c r="AO7" s="209"/>
      <c r="AP7" s="209"/>
      <c r="AQ7" s="209"/>
      <c r="AR7" s="209"/>
      <c r="AS7" s="209"/>
      <c r="AT7" s="210"/>
      <c r="AU7" s="208">
        <v>5</v>
      </c>
      <c r="AV7" s="209"/>
      <c r="AW7" s="209"/>
      <c r="AX7" s="209"/>
      <c r="AY7" s="209"/>
      <c r="AZ7" s="209"/>
      <c r="BA7" s="209"/>
      <c r="BB7" s="209"/>
      <c r="BC7" s="210"/>
      <c r="BD7" s="208">
        <v>6</v>
      </c>
      <c r="BE7" s="209"/>
      <c r="BF7" s="209"/>
      <c r="BG7" s="209"/>
      <c r="BH7" s="209"/>
      <c r="BI7" s="209"/>
      <c r="BJ7" s="209"/>
      <c r="BK7" s="209"/>
      <c r="BL7" s="210"/>
      <c r="BM7" s="208">
        <v>7</v>
      </c>
      <c r="BN7" s="209"/>
      <c r="BO7" s="209"/>
      <c r="BP7" s="209"/>
      <c r="BQ7" s="209"/>
      <c r="BR7" s="209"/>
      <c r="BS7" s="209"/>
      <c r="BT7" s="209"/>
      <c r="BU7" s="210"/>
      <c r="BV7" s="208">
        <v>8</v>
      </c>
      <c r="BW7" s="209"/>
      <c r="BX7" s="209"/>
      <c r="BY7" s="209"/>
      <c r="BZ7" s="209"/>
      <c r="CA7" s="209"/>
      <c r="CB7" s="209"/>
      <c r="CC7" s="209"/>
      <c r="CD7" s="209"/>
      <c r="CE7" s="209"/>
      <c r="CF7" s="210"/>
      <c r="CG7" s="208">
        <v>9</v>
      </c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10"/>
      <c r="CS7" s="208">
        <v>10</v>
      </c>
      <c r="CT7" s="209"/>
      <c r="CU7" s="209"/>
      <c r="CV7" s="209"/>
      <c r="CW7" s="209"/>
      <c r="CX7" s="209"/>
      <c r="CY7" s="209"/>
      <c r="CZ7" s="209"/>
      <c r="DA7" s="209"/>
      <c r="DB7" s="209"/>
      <c r="DC7" s="210"/>
      <c r="DD7" s="208">
        <v>11</v>
      </c>
      <c r="DE7" s="209"/>
      <c r="DF7" s="209"/>
      <c r="DG7" s="209"/>
      <c r="DH7" s="209"/>
      <c r="DI7" s="209"/>
      <c r="DJ7" s="209"/>
      <c r="DK7" s="209"/>
      <c r="DL7" s="209"/>
      <c r="DM7" s="209"/>
      <c r="DN7" s="210"/>
      <c r="DO7" s="208">
        <v>12</v>
      </c>
      <c r="DP7" s="209"/>
      <c r="DQ7" s="209"/>
      <c r="DR7" s="209"/>
      <c r="DS7" s="209"/>
      <c r="DT7" s="209"/>
      <c r="DU7" s="209"/>
      <c r="DV7" s="210"/>
      <c r="DW7" s="208">
        <v>13</v>
      </c>
      <c r="DX7" s="209"/>
      <c r="DY7" s="209"/>
      <c r="DZ7" s="209"/>
      <c r="EA7" s="209"/>
      <c r="EB7" s="209"/>
      <c r="EC7" s="210"/>
      <c r="ED7" s="211"/>
    </row>
    <row r="8" spans="1:134" x14ac:dyDescent="0.25">
      <c r="A8" s="212" t="s">
        <v>34</v>
      </c>
      <c r="B8" s="213"/>
      <c r="C8" s="213"/>
      <c r="D8" s="213"/>
      <c r="E8" s="213"/>
      <c r="F8" s="214"/>
      <c r="G8" s="215" t="s">
        <v>338</v>
      </c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7"/>
      <c r="Z8" s="218" t="s">
        <v>339</v>
      </c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20"/>
      <c r="AL8" s="218" t="s">
        <v>339</v>
      </c>
      <c r="AM8" s="219"/>
      <c r="AN8" s="219"/>
      <c r="AO8" s="219"/>
      <c r="AP8" s="219"/>
      <c r="AQ8" s="219"/>
      <c r="AR8" s="219"/>
      <c r="AS8" s="219"/>
      <c r="AT8" s="220"/>
      <c r="AU8" s="218" t="s">
        <v>339</v>
      </c>
      <c r="AV8" s="219"/>
      <c r="AW8" s="219"/>
      <c r="AX8" s="219"/>
      <c r="AY8" s="219"/>
      <c r="AZ8" s="219"/>
      <c r="BA8" s="219"/>
      <c r="BB8" s="219"/>
      <c r="BC8" s="220"/>
      <c r="BD8" s="218" t="s">
        <v>339</v>
      </c>
      <c r="BE8" s="219"/>
      <c r="BF8" s="219"/>
      <c r="BG8" s="219"/>
      <c r="BH8" s="219"/>
      <c r="BI8" s="219"/>
      <c r="BJ8" s="219"/>
      <c r="BK8" s="219"/>
      <c r="BL8" s="220"/>
      <c r="BM8" s="218" t="s">
        <v>339</v>
      </c>
      <c r="BN8" s="219"/>
      <c r="BO8" s="219"/>
      <c r="BP8" s="219"/>
      <c r="BQ8" s="219"/>
      <c r="BR8" s="219"/>
      <c r="BS8" s="219"/>
      <c r="BT8" s="219"/>
      <c r="BU8" s="220"/>
      <c r="BV8" s="218" t="s">
        <v>339</v>
      </c>
      <c r="BW8" s="219"/>
      <c r="BX8" s="219"/>
      <c r="BY8" s="219"/>
      <c r="BZ8" s="219"/>
      <c r="CA8" s="219"/>
      <c r="CB8" s="219"/>
      <c r="CC8" s="219"/>
      <c r="CD8" s="219"/>
      <c r="CE8" s="219"/>
      <c r="CF8" s="220"/>
      <c r="CG8" s="221">
        <f>CG9+CG10+CG11+CG12</f>
        <v>75769439.999864385</v>
      </c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3"/>
      <c r="CS8" s="221">
        <f>CS9+CS11+CS12</f>
        <v>75269439.999864385</v>
      </c>
      <c r="CT8" s="222"/>
      <c r="CU8" s="222"/>
      <c r="CV8" s="222"/>
      <c r="CW8" s="222"/>
      <c r="CX8" s="222"/>
      <c r="CY8" s="222"/>
      <c r="CZ8" s="222"/>
      <c r="DA8" s="222"/>
      <c r="DB8" s="222"/>
      <c r="DC8" s="223"/>
      <c r="DD8" s="221"/>
      <c r="DE8" s="222"/>
      <c r="DF8" s="222"/>
      <c r="DG8" s="222"/>
      <c r="DH8" s="222"/>
      <c r="DI8" s="222"/>
      <c r="DJ8" s="222"/>
      <c r="DK8" s="222"/>
      <c r="DL8" s="222"/>
      <c r="DM8" s="222"/>
      <c r="DN8" s="223"/>
      <c r="DO8" s="221">
        <v>500000</v>
      </c>
      <c r="DP8" s="222"/>
      <c r="DQ8" s="222"/>
      <c r="DR8" s="222"/>
      <c r="DS8" s="222"/>
      <c r="DT8" s="222"/>
      <c r="DU8" s="222"/>
      <c r="DV8" s="223"/>
      <c r="DW8" s="218"/>
      <c r="DX8" s="219"/>
      <c r="DY8" s="219"/>
      <c r="DZ8" s="219"/>
      <c r="EA8" s="219"/>
      <c r="EB8" s="219"/>
      <c r="EC8" s="220"/>
      <c r="ED8" s="211"/>
    </row>
    <row r="9" spans="1:134" x14ac:dyDescent="0.25">
      <c r="A9" s="212" t="s">
        <v>218</v>
      </c>
      <c r="B9" s="213"/>
      <c r="C9" s="213"/>
      <c r="D9" s="213"/>
      <c r="E9" s="213"/>
      <c r="F9" s="214"/>
      <c r="G9" s="215" t="s">
        <v>340</v>
      </c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7"/>
      <c r="Z9" s="218">
        <v>66.23</v>
      </c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20"/>
      <c r="AL9" s="221">
        <v>69519.968292200007</v>
      </c>
      <c r="AM9" s="222"/>
      <c r="AN9" s="222"/>
      <c r="AO9" s="222"/>
      <c r="AP9" s="222"/>
      <c r="AQ9" s="222"/>
      <c r="AR9" s="222"/>
      <c r="AS9" s="222"/>
      <c r="AT9" s="223"/>
      <c r="AU9" s="221">
        <f>AL9-BD9-BM9</f>
        <v>39471.968292200007</v>
      </c>
      <c r="AV9" s="222"/>
      <c r="AW9" s="222"/>
      <c r="AX9" s="222"/>
      <c r="AY9" s="222"/>
      <c r="AZ9" s="222"/>
      <c r="BA9" s="222"/>
      <c r="BB9" s="222"/>
      <c r="BC9" s="223"/>
      <c r="BD9" s="221">
        <v>2525</v>
      </c>
      <c r="BE9" s="222"/>
      <c r="BF9" s="222"/>
      <c r="BG9" s="222"/>
      <c r="BH9" s="222"/>
      <c r="BI9" s="222"/>
      <c r="BJ9" s="222"/>
      <c r="BK9" s="222"/>
      <c r="BL9" s="223"/>
      <c r="BM9" s="221">
        <v>27523</v>
      </c>
      <c r="BN9" s="222"/>
      <c r="BO9" s="222"/>
      <c r="BP9" s="222"/>
      <c r="BQ9" s="222"/>
      <c r="BR9" s="222"/>
      <c r="BS9" s="222"/>
      <c r="BT9" s="222"/>
      <c r="BU9" s="223"/>
      <c r="BV9" s="221"/>
      <c r="BW9" s="222"/>
      <c r="BX9" s="222"/>
      <c r="BY9" s="222"/>
      <c r="BZ9" s="222"/>
      <c r="CA9" s="222"/>
      <c r="CB9" s="222"/>
      <c r="CC9" s="222"/>
      <c r="CD9" s="222"/>
      <c r="CE9" s="222"/>
      <c r="CF9" s="223"/>
      <c r="CG9" s="224">
        <f>Z9*AL9*12</f>
        <v>55251689.999908879</v>
      </c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6"/>
      <c r="CS9" s="224">
        <f>CG9</f>
        <v>55251689.999908879</v>
      </c>
      <c r="CT9" s="225"/>
      <c r="CU9" s="225"/>
      <c r="CV9" s="225"/>
      <c r="CW9" s="225"/>
      <c r="CX9" s="225"/>
      <c r="CY9" s="225"/>
      <c r="CZ9" s="225"/>
      <c r="DA9" s="225"/>
      <c r="DB9" s="225"/>
      <c r="DC9" s="226"/>
      <c r="DD9" s="221"/>
      <c r="DE9" s="222"/>
      <c r="DF9" s="222"/>
      <c r="DG9" s="222"/>
      <c r="DH9" s="222"/>
      <c r="DI9" s="222"/>
      <c r="DJ9" s="222"/>
      <c r="DK9" s="222"/>
      <c r="DL9" s="222"/>
      <c r="DM9" s="222"/>
      <c r="DN9" s="223"/>
      <c r="DO9" s="221"/>
      <c r="DP9" s="222"/>
      <c r="DQ9" s="222"/>
      <c r="DR9" s="222"/>
      <c r="DS9" s="222"/>
      <c r="DT9" s="222"/>
      <c r="DU9" s="222"/>
      <c r="DV9" s="223"/>
      <c r="DW9" s="218"/>
      <c r="DX9" s="219"/>
      <c r="DY9" s="219"/>
      <c r="DZ9" s="219"/>
      <c r="EA9" s="219"/>
      <c r="EB9" s="219"/>
      <c r="EC9" s="220"/>
      <c r="ED9" s="227"/>
    </row>
    <row r="10" spans="1:134" x14ac:dyDescent="0.25">
      <c r="A10" s="212" t="s">
        <v>225</v>
      </c>
      <c r="B10" s="213"/>
      <c r="C10" s="213"/>
      <c r="D10" s="213"/>
      <c r="E10" s="213"/>
      <c r="F10" s="214"/>
      <c r="G10" s="215" t="s">
        <v>340</v>
      </c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9"/>
      <c r="Z10" s="218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20"/>
      <c r="AL10" s="221"/>
      <c r="AM10" s="222"/>
      <c r="AN10" s="222"/>
      <c r="AO10" s="222"/>
      <c r="AP10" s="222"/>
      <c r="AQ10" s="222"/>
      <c r="AR10" s="222"/>
      <c r="AS10" s="222"/>
      <c r="AT10" s="223"/>
      <c r="AU10" s="221"/>
      <c r="AV10" s="222"/>
      <c r="AW10" s="222"/>
      <c r="AX10" s="222"/>
      <c r="AY10" s="222"/>
      <c r="AZ10" s="222"/>
      <c r="BA10" s="222"/>
      <c r="BB10" s="222"/>
      <c r="BC10" s="223"/>
      <c r="BD10" s="221"/>
      <c r="BE10" s="222"/>
      <c r="BF10" s="222"/>
      <c r="BG10" s="222"/>
      <c r="BH10" s="222"/>
      <c r="BI10" s="222"/>
      <c r="BJ10" s="222"/>
      <c r="BK10" s="222"/>
      <c r="BL10" s="223"/>
      <c r="BM10" s="221"/>
      <c r="BN10" s="222"/>
      <c r="BO10" s="222"/>
      <c r="BP10" s="222"/>
      <c r="BQ10" s="222"/>
      <c r="BR10" s="222"/>
      <c r="BS10" s="222"/>
      <c r="BT10" s="222"/>
      <c r="BU10" s="223"/>
      <c r="BV10" s="221"/>
      <c r="BW10" s="222"/>
      <c r="BX10" s="222"/>
      <c r="BY10" s="222"/>
      <c r="BZ10" s="222"/>
      <c r="CA10" s="222"/>
      <c r="CB10" s="222"/>
      <c r="CC10" s="222"/>
      <c r="CD10" s="222"/>
      <c r="CE10" s="222"/>
      <c r="CF10" s="223"/>
      <c r="CG10" s="224">
        <v>500000</v>
      </c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6"/>
      <c r="CS10" s="221"/>
      <c r="CT10" s="222"/>
      <c r="CU10" s="222"/>
      <c r="CV10" s="222"/>
      <c r="CW10" s="222"/>
      <c r="CX10" s="222"/>
      <c r="CY10" s="222"/>
      <c r="CZ10" s="222"/>
      <c r="DA10" s="222"/>
      <c r="DB10" s="222"/>
      <c r="DC10" s="223"/>
      <c r="DD10" s="221"/>
      <c r="DE10" s="222"/>
      <c r="DF10" s="222"/>
      <c r="DG10" s="222"/>
      <c r="DH10" s="222"/>
      <c r="DI10" s="222"/>
      <c r="DJ10" s="222"/>
      <c r="DK10" s="222"/>
      <c r="DL10" s="222"/>
      <c r="DM10" s="222"/>
      <c r="DN10" s="223"/>
      <c r="DO10" s="221">
        <v>500000</v>
      </c>
      <c r="DP10" s="222"/>
      <c r="DQ10" s="222"/>
      <c r="DR10" s="222"/>
      <c r="DS10" s="222"/>
      <c r="DT10" s="222"/>
      <c r="DU10" s="222"/>
      <c r="DV10" s="223"/>
      <c r="DW10" s="221"/>
      <c r="DX10" s="222"/>
      <c r="DY10" s="222"/>
      <c r="DZ10" s="222"/>
      <c r="EA10" s="222"/>
      <c r="EB10" s="222"/>
      <c r="EC10" s="222"/>
      <c r="ED10" s="223"/>
    </row>
    <row r="11" spans="1:134" x14ac:dyDescent="0.25">
      <c r="A11" s="212" t="s">
        <v>214</v>
      </c>
      <c r="B11" s="213"/>
      <c r="C11" s="213"/>
      <c r="D11" s="213"/>
      <c r="E11" s="213"/>
      <c r="F11" s="214"/>
      <c r="G11" s="215" t="s">
        <v>341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1"/>
      <c r="Z11" s="218">
        <v>48.75</v>
      </c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20"/>
      <c r="AL11" s="221">
        <v>24426.068375999999</v>
      </c>
      <c r="AM11" s="222"/>
      <c r="AN11" s="222"/>
      <c r="AO11" s="222"/>
      <c r="AP11" s="222"/>
      <c r="AQ11" s="222"/>
      <c r="AR11" s="222"/>
      <c r="AS11" s="222"/>
      <c r="AT11" s="223"/>
      <c r="AU11" s="221">
        <f>AL11-BD11-BM11</f>
        <v>15907.768376</v>
      </c>
      <c r="AV11" s="222"/>
      <c r="AW11" s="222"/>
      <c r="AX11" s="222"/>
      <c r="AY11" s="222"/>
      <c r="AZ11" s="222"/>
      <c r="BA11" s="222"/>
      <c r="BB11" s="222"/>
      <c r="BC11" s="223"/>
      <c r="BD11" s="221">
        <v>929</v>
      </c>
      <c r="BE11" s="222"/>
      <c r="BF11" s="222"/>
      <c r="BG11" s="222"/>
      <c r="BH11" s="222"/>
      <c r="BI11" s="222"/>
      <c r="BJ11" s="222"/>
      <c r="BK11" s="222"/>
      <c r="BL11" s="223"/>
      <c r="BM11" s="221">
        <v>7589.3</v>
      </c>
      <c r="BN11" s="222"/>
      <c r="BO11" s="222"/>
      <c r="BP11" s="222"/>
      <c r="BQ11" s="222"/>
      <c r="BR11" s="222"/>
      <c r="BS11" s="222"/>
      <c r="BT11" s="222"/>
      <c r="BU11" s="223"/>
      <c r="BV11" s="221"/>
      <c r="BW11" s="222"/>
      <c r="BX11" s="222"/>
      <c r="BY11" s="222"/>
      <c r="BZ11" s="222"/>
      <c r="CA11" s="222"/>
      <c r="CB11" s="222"/>
      <c r="CC11" s="222"/>
      <c r="CD11" s="222"/>
      <c r="CE11" s="222"/>
      <c r="CF11" s="223"/>
      <c r="CG11" s="224">
        <f>Z11*AL11*12</f>
        <v>14289249.999960002</v>
      </c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6"/>
      <c r="CS11" s="224">
        <f>CG11</f>
        <v>14289249.999960002</v>
      </c>
      <c r="CT11" s="225"/>
      <c r="CU11" s="225"/>
      <c r="CV11" s="225"/>
      <c r="CW11" s="225"/>
      <c r="CX11" s="225"/>
      <c r="CY11" s="225"/>
      <c r="CZ11" s="225"/>
      <c r="DA11" s="225"/>
      <c r="DB11" s="225"/>
      <c r="DC11" s="226"/>
      <c r="DD11" s="221"/>
      <c r="DE11" s="222"/>
      <c r="DF11" s="222"/>
      <c r="DG11" s="222"/>
      <c r="DH11" s="222"/>
      <c r="DI11" s="222"/>
      <c r="DJ11" s="222"/>
      <c r="DK11" s="222"/>
      <c r="DL11" s="222"/>
      <c r="DM11" s="222"/>
      <c r="DN11" s="223"/>
      <c r="DO11" s="221"/>
      <c r="DP11" s="222"/>
      <c r="DQ11" s="222"/>
      <c r="DR11" s="222"/>
      <c r="DS11" s="222"/>
      <c r="DT11" s="222"/>
      <c r="DU11" s="222"/>
      <c r="DV11" s="223"/>
      <c r="DW11" s="218"/>
      <c r="DX11" s="219"/>
      <c r="DY11" s="219"/>
      <c r="DZ11" s="219"/>
      <c r="EA11" s="219"/>
      <c r="EB11" s="219"/>
      <c r="EC11" s="220"/>
      <c r="ED11" s="227"/>
    </row>
    <row r="12" spans="1:134" x14ac:dyDescent="0.25">
      <c r="A12" s="212" t="s">
        <v>342</v>
      </c>
      <c r="B12" s="213"/>
      <c r="C12" s="213"/>
      <c r="D12" s="213"/>
      <c r="E12" s="213"/>
      <c r="F12" s="214"/>
      <c r="G12" s="215" t="s">
        <v>343</v>
      </c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1"/>
      <c r="Z12" s="218">
        <v>15.75</v>
      </c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20"/>
      <c r="AL12" s="221">
        <v>30309.523809499999</v>
      </c>
      <c r="AM12" s="222"/>
      <c r="AN12" s="222"/>
      <c r="AO12" s="222"/>
      <c r="AP12" s="222"/>
      <c r="AQ12" s="222"/>
      <c r="AR12" s="222"/>
      <c r="AS12" s="222"/>
      <c r="AT12" s="223"/>
      <c r="AU12" s="221">
        <f>AL12-BD12-BM12</f>
        <v>23095.523809499999</v>
      </c>
      <c r="AV12" s="222"/>
      <c r="AW12" s="222"/>
      <c r="AX12" s="222"/>
      <c r="AY12" s="222"/>
      <c r="AZ12" s="222"/>
      <c r="BA12" s="222"/>
      <c r="BB12" s="222"/>
      <c r="BC12" s="223"/>
      <c r="BD12" s="221">
        <v>692</v>
      </c>
      <c r="BE12" s="222"/>
      <c r="BF12" s="222"/>
      <c r="BG12" s="222"/>
      <c r="BH12" s="222"/>
      <c r="BI12" s="222"/>
      <c r="BJ12" s="222"/>
      <c r="BK12" s="222"/>
      <c r="BL12" s="223"/>
      <c r="BM12" s="221">
        <v>6522</v>
      </c>
      <c r="BN12" s="222"/>
      <c r="BO12" s="222"/>
      <c r="BP12" s="222"/>
      <c r="BQ12" s="222"/>
      <c r="BR12" s="222"/>
      <c r="BS12" s="222"/>
      <c r="BT12" s="222"/>
      <c r="BU12" s="223"/>
      <c r="BV12" s="221"/>
      <c r="BW12" s="222"/>
      <c r="BX12" s="222"/>
      <c r="BY12" s="222"/>
      <c r="BZ12" s="222"/>
      <c r="CA12" s="222"/>
      <c r="CB12" s="222"/>
      <c r="CC12" s="222"/>
      <c r="CD12" s="222"/>
      <c r="CE12" s="222"/>
      <c r="CF12" s="223"/>
      <c r="CG12" s="224">
        <f>Z12*AL12*12</f>
        <v>5728499.9999954998</v>
      </c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6"/>
      <c r="CS12" s="224">
        <f>CG12</f>
        <v>5728499.9999954998</v>
      </c>
      <c r="CT12" s="225"/>
      <c r="CU12" s="225"/>
      <c r="CV12" s="225"/>
      <c r="CW12" s="225"/>
      <c r="CX12" s="225"/>
      <c r="CY12" s="225"/>
      <c r="CZ12" s="225"/>
      <c r="DA12" s="225"/>
      <c r="DB12" s="225"/>
      <c r="DC12" s="226"/>
      <c r="DD12" s="221"/>
      <c r="DE12" s="222"/>
      <c r="DF12" s="222"/>
      <c r="DG12" s="222"/>
      <c r="DH12" s="222"/>
      <c r="DI12" s="222"/>
      <c r="DJ12" s="222"/>
      <c r="DK12" s="222"/>
      <c r="DL12" s="222"/>
      <c r="DM12" s="222"/>
      <c r="DN12" s="223"/>
      <c r="DO12" s="221"/>
      <c r="DP12" s="222"/>
      <c r="DQ12" s="222"/>
      <c r="DR12" s="222"/>
      <c r="DS12" s="222"/>
      <c r="DT12" s="222"/>
      <c r="DU12" s="222"/>
      <c r="DV12" s="223"/>
      <c r="DW12" s="218"/>
      <c r="DX12" s="219"/>
      <c r="DY12" s="219"/>
      <c r="DZ12" s="219"/>
      <c r="EA12" s="219"/>
      <c r="EB12" s="219"/>
      <c r="EC12" s="220"/>
      <c r="ED12" s="227"/>
    </row>
    <row r="13" spans="1:134" x14ac:dyDescent="0.25">
      <c r="A13" s="212" t="s">
        <v>344</v>
      </c>
      <c r="B13" s="213"/>
      <c r="C13" s="213"/>
      <c r="D13" s="213"/>
      <c r="E13" s="213"/>
      <c r="F13" s="214"/>
      <c r="G13" s="215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1"/>
      <c r="Z13" s="218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20"/>
      <c r="AL13" s="221"/>
      <c r="AM13" s="222"/>
      <c r="AN13" s="222"/>
      <c r="AO13" s="222"/>
      <c r="AP13" s="222"/>
      <c r="AQ13" s="222"/>
      <c r="AR13" s="222"/>
      <c r="AS13" s="222"/>
      <c r="AT13" s="223"/>
      <c r="AU13" s="221"/>
      <c r="AV13" s="222"/>
      <c r="AW13" s="222"/>
      <c r="AX13" s="222"/>
      <c r="AY13" s="222"/>
      <c r="AZ13" s="222"/>
      <c r="BA13" s="222"/>
      <c r="BB13" s="222"/>
      <c r="BC13" s="223"/>
      <c r="BD13" s="221"/>
      <c r="BE13" s="222"/>
      <c r="BF13" s="222"/>
      <c r="BG13" s="222"/>
      <c r="BH13" s="222"/>
      <c r="BI13" s="222"/>
      <c r="BJ13" s="222"/>
      <c r="BK13" s="222"/>
      <c r="BL13" s="223"/>
      <c r="BM13" s="221"/>
      <c r="BN13" s="222"/>
      <c r="BO13" s="222"/>
      <c r="BP13" s="222"/>
      <c r="BQ13" s="222"/>
      <c r="BR13" s="222"/>
      <c r="BS13" s="222"/>
      <c r="BT13" s="222"/>
      <c r="BU13" s="223"/>
      <c r="BV13" s="221"/>
      <c r="BW13" s="222"/>
      <c r="BX13" s="222"/>
      <c r="BY13" s="222"/>
      <c r="BZ13" s="222"/>
      <c r="CA13" s="222"/>
      <c r="CB13" s="222"/>
      <c r="CC13" s="222"/>
      <c r="CD13" s="222"/>
      <c r="CE13" s="222"/>
      <c r="CF13" s="223"/>
      <c r="CG13" s="221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3"/>
      <c r="CS13" s="221"/>
      <c r="CT13" s="222"/>
      <c r="CU13" s="222"/>
      <c r="CV13" s="222"/>
      <c r="CW13" s="222"/>
      <c r="CX13" s="222"/>
      <c r="CY13" s="222"/>
      <c r="CZ13" s="222"/>
      <c r="DA13" s="222"/>
      <c r="DB13" s="222"/>
      <c r="DC13" s="223"/>
      <c r="DD13" s="221"/>
      <c r="DE13" s="222"/>
      <c r="DF13" s="222"/>
      <c r="DG13" s="222"/>
      <c r="DH13" s="222"/>
      <c r="DI13" s="222"/>
      <c r="DJ13" s="222"/>
      <c r="DK13" s="222"/>
      <c r="DL13" s="222"/>
      <c r="DM13" s="222"/>
      <c r="DN13" s="223"/>
      <c r="DO13" s="221"/>
      <c r="DP13" s="222"/>
      <c r="DQ13" s="222"/>
      <c r="DR13" s="222"/>
      <c r="DS13" s="222"/>
      <c r="DT13" s="222"/>
      <c r="DU13" s="222"/>
      <c r="DV13" s="223"/>
      <c r="DW13" s="218"/>
      <c r="DX13" s="219"/>
      <c r="DY13" s="219"/>
      <c r="DZ13" s="219"/>
      <c r="EA13" s="219"/>
      <c r="EB13" s="219"/>
      <c r="EC13" s="220"/>
      <c r="ED13" s="227"/>
    </row>
    <row r="14" spans="1:134" ht="23.25" customHeight="1" x14ac:dyDescent="0.25">
      <c r="A14" s="212" t="s">
        <v>35</v>
      </c>
      <c r="B14" s="213"/>
      <c r="C14" s="213"/>
      <c r="D14" s="213"/>
      <c r="E14" s="213"/>
      <c r="F14" s="214"/>
      <c r="G14" s="215" t="s">
        <v>345</v>
      </c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7"/>
      <c r="Z14" s="218">
        <v>62.01</v>
      </c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20"/>
      <c r="AL14" s="221">
        <v>376.26877385199998</v>
      </c>
      <c r="AM14" s="222"/>
      <c r="AN14" s="222"/>
      <c r="AO14" s="222"/>
      <c r="AP14" s="222"/>
      <c r="AQ14" s="222"/>
      <c r="AR14" s="222"/>
      <c r="AS14" s="222"/>
      <c r="AT14" s="223"/>
      <c r="AU14" s="221" t="s">
        <v>339</v>
      </c>
      <c r="AV14" s="222"/>
      <c r="AW14" s="222"/>
      <c r="AX14" s="222"/>
      <c r="AY14" s="222"/>
      <c r="AZ14" s="222"/>
      <c r="BA14" s="222"/>
      <c r="BB14" s="222"/>
      <c r="BC14" s="223"/>
      <c r="BD14" s="221" t="s">
        <v>339</v>
      </c>
      <c r="BE14" s="222"/>
      <c r="BF14" s="222"/>
      <c r="BG14" s="222"/>
      <c r="BH14" s="222"/>
      <c r="BI14" s="222"/>
      <c r="BJ14" s="222"/>
      <c r="BK14" s="222"/>
      <c r="BL14" s="223"/>
      <c r="BM14" s="221" t="s">
        <v>339</v>
      </c>
      <c r="BN14" s="222"/>
      <c r="BO14" s="222"/>
      <c r="BP14" s="222"/>
      <c r="BQ14" s="222"/>
      <c r="BR14" s="222"/>
      <c r="BS14" s="222"/>
      <c r="BT14" s="222"/>
      <c r="BU14" s="223"/>
      <c r="BV14" s="221" t="s">
        <v>339</v>
      </c>
      <c r="BW14" s="222"/>
      <c r="BX14" s="222"/>
      <c r="BY14" s="222"/>
      <c r="BZ14" s="222"/>
      <c r="CA14" s="222"/>
      <c r="CB14" s="222"/>
      <c r="CC14" s="222"/>
      <c r="CD14" s="222"/>
      <c r="CE14" s="222"/>
      <c r="CF14" s="223"/>
      <c r="CG14" s="224">
        <v>279989.12</v>
      </c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6"/>
      <c r="CS14" s="224">
        <f>CG14</f>
        <v>279989.12</v>
      </c>
      <c r="CT14" s="225"/>
      <c r="CU14" s="225"/>
      <c r="CV14" s="225"/>
      <c r="CW14" s="225"/>
      <c r="CX14" s="225"/>
      <c r="CY14" s="225"/>
      <c r="CZ14" s="225"/>
      <c r="DA14" s="225"/>
      <c r="DB14" s="225"/>
      <c r="DC14" s="226"/>
      <c r="DD14" s="221"/>
      <c r="DE14" s="222"/>
      <c r="DF14" s="222"/>
      <c r="DG14" s="222"/>
      <c r="DH14" s="222"/>
      <c r="DI14" s="222"/>
      <c r="DJ14" s="222"/>
      <c r="DK14" s="222"/>
      <c r="DL14" s="222"/>
      <c r="DM14" s="222"/>
      <c r="DN14" s="223"/>
      <c r="DO14" s="221"/>
      <c r="DP14" s="222"/>
      <c r="DQ14" s="222"/>
      <c r="DR14" s="222"/>
      <c r="DS14" s="222"/>
      <c r="DT14" s="222"/>
      <c r="DU14" s="222"/>
      <c r="DV14" s="223"/>
      <c r="DW14" s="218"/>
      <c r="DX14" s="219"/>
      <c r="DY14" s="219"/>
      <c r="DZ14" s="219"/>
      <c r="EA14" s="219"/>
      <c r="EB14" s="219"/>
      <c r="EC14" s="220"/>
      <c r="ED14" s="227"/>
    </row>
    <row r="15" spans="1:134" ht="22.5" customHeight="1" x14ac:dyDescent="0.25">
      <c r="A15" s="212" t="s">
        <v>35</v>
      </c>
      <c r="B15" s="213"/>
      <c r="C15" s="213"/>
      <c r="D15" s="213"/>
      <c r="E15" s="213"/>
      <c r="F15" s="214"/>
      <c r="G15" s="215" t="s">
        <v>346</v>
      </c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7"/>
      <c r="Z15" s="218">
        <v>47.25</v>
      </c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20"/>
      <c r="AL15" s="221">
        <v>176.36684303300001</v>
      </c>
      <c r="AM15" s="222"/>
      <c r="AN15" s="222"/>
      <c r="AO15" s="222"/>
      <c r="AP15" s="222"/>
      <c r="AQ15" s="222"/>
      <c r="AR15" s="222"/>
      <c r="AS15" s="222"/>
      <c r="AT15" s="223"/>
      <c r="AU15" s="221" t="s">
        <v>339</v>
      </c>
      <c r="AV15" s="222"/>
      <c r="AW15" s="222"/>
      <c r="AX15" s="222"/>
      <c r="AY15" s="222"/>
      <c r="AZ15" s="222"/>
      <c r="BA15" s="222"/>
      <c r="BB15" s="222"/>
      <c r="BC15" s="223"/>
      <c r="BD15" s="221" t="s">
        <v>339</v>
      </c>
      <c r="BE15" s="222"/>
      <c r="BF15" s="222"/>
      <c r="BG15" s="222"/>
      <c r="BH15" s="222"/>
      <c r="BI15" s="222"/>
      <c r="BJ15" s="222"/>
      <c r="BK15" s="222"/>
      <c r="BL15" s="223"/>
      <c r="BM15" s="221" t="s">
        <v>339</v>
      </c>
      <c r="BN15" s="222"/>
      <c r="BO15" s="222"/>
      <c r="BP15" s="222"/>
      <c r="BQ15" s="222"/>
      <c r="BR15" s="222"/>
      <c r="BS15" s="222"/>
      <c r="BT15" s="222"/>
      <c r="BU15" s="223"/>
      <c r="BV15" s="221" t="s">
        <v>339</v>
      </c>
      <c r="BW15" s="222"/>
      <c r="BX15" s="222"/>
      <c r="BY15" s="222"/>
      <c r="BZ15" s="222"/>
      <c r="CA15" s="222"/>
      <c r="CB15" s="222"/>
      <c r="CC15" s="222"/>
      <c r="CD15" s="222"/>
      <c r="CE15" s="222"/>
      <c r="CF15" s="223"/>
      <c r="CG15" s="224">
        <f>Z15*AL15*12</f>
        <v>99999.999999710999</v>
      </c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6"/>
      <c r="CS15" s="224">
        <f>CG15</f>
        <v>99999.999999710999</v>
      </c>
      <c r="CT15" s="225"/>
      <c r="CU15" s="225"/>
      <c r="CV15" s="225"/>
      <c r="CW15" s="225"/>
      <c r="CX15" s="225"/>
      <c r="CY15" s="225"/>
      <c r="CZ15" s="225"/>
      <c r="DA15" s="225"/>
      <c r="DB15" s="225"/>
      <c r="DC15" s="226"/>
      <c r="DD15" s="221"/>
      <c r="DE15" s="222"/>
      <c r="DF15" s="222"/>
      <c r="DG15" s="222"/>
      <c r="DH15" s="222"/>
      <c r="DI15" s="222"/>
      <c r="DJ15" s="222"/>
      <c r="DK15" s="222"/>
      <c r="DL15" s="222"/>
      <c r="DM15" s="222"/>
      <c r="DN15" s="223"/>
      <c r="DO15" s="221"/>
      <c r="DP15" s="222"/>
      <c r="DQ15" s="222"/>
      <c r="DR15" s="222"/>
      <c r="DS15" s="222"/>
      <c r="DT15" s="222"/>
      <c r="DU15" s="222"/>
      <c r="DV15" s="223"/>
      <c r="DW15" s="218"/>
      <c r="DX15" s="219"/>
      <c r="DY15" s="219"/>
      <c r="DZ15" s="219"/>
      <c r="EA15" s="219"/>
      <c r="EB15" s="219"/>
      <c r="EC15" s="220"/>
      <c r="ED15" s="227"/>
    </row>
    <row r="16" spans="1:134" ht="26.25" customHeight="1" x14ac:dyDescent="0.25">
      <c r="A16" s="212" t="s">
        <v>35</v>
      </c>
      <c r="B16" s="213"/>
      <c r="C16" s="213"/>
      <c r="D16" s="213"/>
      <c r="E16" s="213"/>
      <c r="F16" s="214"/>
      <c r="G16" s="215" t="s">
        <v>347</v>
      </c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7"/>
      <c r="Z16" s="218">
        <v>15.75</v>
      </c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20"/>
      <c r="AL16" s="221">
        <v>264.55026454900002</v>
      </c>
      <c r="AM16" s="222"/>
      <c r="AN16" s="222"/>
      <c r="AO16" s="222"/>
      <c r="AP16" s="222"/>
      <c r="AQ16" s="222"/>
      <c r="AR16" s="222"/>
      <c r="AS16" s="222"/>
      <c r="AT16" s="223"/>
      <c r="AU16" s="221" t="s">
        <v>339</v>
      </c>
      <c r="AV16" s="222"/>
      <c r="AW16" s="222"/>
      <c r="AX16" s="222"/>
      <c r="AY16" s="222"/>
      <c r="AZ16" s="222"/>
      <c r="BA16" s="222"/>
      <c r="BB16" s="222"/>
      <c r="BC16" s="223"/>
      <c r="BD16" s="221" t="s">
        <v>339</v>
      </c>
      <c r="BE16" s="222"/>
      <c r="BF16" s="222"/>
      <c r="BG16" s="222"/>
      <c r="BH16" s="222"/>
      <c r="BI16" s="222"/>
      <c r="BJ16" s="222"/>
      <c r="BK16" s="222"/>
      <c r="BL16" s="223"/>
      <c r="BM16" s="221" t="s">
        <v>339</v>
      </c>
      <c r="BN16" s="222"/>
      <c r="BO16" s="222"/>
      <c r="BP16" s="222"/>
      <c r="BQ16" s="222"/>
      <c r="BR16" s="222"/>
      <c r="BS16" s="222"/>
      <c r="BT16" s="222"/>
      <c r="BU16" s="223"/>
      <c r="BV16" s="221" t="s">
        <v>339</v>
      </c>
      <c r="BW16" s="222"/>
      <c r="BX16" s="222"/>
      <c r="BY16" s="222"/>
      <c r="BZ16" s="222"/>
      <c r="CA16" s="222"/>
      <c r="CB16" s="222"/>
      <c r="CC16" s="222"/>
      <c r="CD16" s="222"/>
      <c r="CE16" s="222"/>
      <c r="CF16" s="223"/>
      <c r="CG16" s="232">
        <f>Z16*AL16*12</f>
        <v>49999.999999760999</v>
      </c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4"/>
      <c r="CS16" s="224">
        <f>CG16</f>
        <v>49999.999999760999</v>
      </c>
      <c r="CT16" s="225"/>
      <c r="CU16" s="225"/>
      <c r="CV16" s="225"/>
      <c r="CW16" s="225"/>
      <c r="CX16" s="225"/>
      <c r="CY16" s="225"/>
      <c r="CZ16" s="225"/>
      <c r="DA16" s="225"/>
      <c r="DB16" s="225"/>
      <c r="DC16" s="226"/>
      <c r="DD16" s="221"/>
      <c r="DE16" s="222"/>
      <c r="DF16" s="222"/>
      <c r="DG16" s="222"/>
      <c r="DH16" s="222"/>
      <c r="DI16" s="222"/>
      <c r="DJ16" s="222"/>
      <c r="DK16" s="222"/>
      <c r="DL16" s="222"/>
      <c r="DM16" s="222"/>
      <c r="DN16" s="223"/>
      <c r="DO16" s="221"/>
      <c r="DP16" s="222"/>
      <c r="DQ16" s="222"/>
      <c r="DR16" s="222"/>
      <c r="DS16" s="222"/>
      <c r="DT16" s="222"/>
      <c r="DU16" s="222"/>
      <c r="DV16" s="223"/>
      <c r="DW16" s="218"/>
      <c r="DX16" s="219"/>
      <c r="DY16" s="219"/>
      <c r="DZ16" s="219"/>
      <c r="EA16" s="219"/>
      <c r="EB16" s="219"/>
      <c r="EC16" s="220"/>
      <c r="ED16" s="227"/>
    </row>
    <row r="17" spans="1:134" x14ac:dyDescent="0.25">
      <c r="A17" s="235" t="s">
        <v>286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7"/>
      <c r="AL17" s="236"/>
      <c r="AM17" s="237"/>
      <c r="AN17" s="237"/>
      <c r="AO17" s="237"/>
      <c r="AP17" s="237"/>
      <c r="AQ17" s="237"/>
      <c r="AR17" s="237"/>
      <c r="AS17" s="237"/>
      <c r="AT17" s="238"/>
      <c r="AU17" s="236" t="s">
        <v>339</v>
      </c>
      <c r="AV17" s="237"/>
      <c r="AW17" s="237"/>
      <c r="AX17" s="237"/>
      <c r="AY17" s="237"/>
      <c r="AZ17" s="237"/>
      <c r="BA17" s="237"/>
      <c r="BB17" s="237"/>
      <c r="BC17" s="238"/>
      <c r="BD17" s="236" t="s">
        <v>339</v>
      </c>
      <c r="BE17" s="237"/>
      <c r="BF17" s="237"/>
      <c r="BG17" s="237"/>
      <c r="BH17" s="237"/>
      <c r="BI17" s="237"/>
      <c r="BJ17" s="237"/>
      <c r="BK17" s="237"/>
      <c r="BL17" s="238"/>
      <c r="BM17" s="236" t="s">
        <v>339</v>
      </c>
      <c r="BN17" s="237"/>
      <c r="BO17" s="237"/>
      <c r="BP17" s="237"/>
      <c r="BQ17" s="237"/>
      <c r="BR17" s="237"/>
      <c r="BS17" s="237"/>
      <c r="BT17" s="237"/>
      <c r="BU17" s="238"/>
      <c r="BV17" s="236"/>
      <c r="BW17" s="237"/>
      <c r="BX17" s="237"/>
      <c r="BY17" s="237"/>
      <c r="BZ17" s="237"/>
      <c r="CA17" s="237"/>
      <c r="CB17" s="237"/>
      <c r="CC17" s="237"/>
      <c r="CD17" s="237"/>
      <c r="CE17" s="237"/>
      <c r="CF17" s="238"/>
      <c r="CG17" s="221">
        <f>CG8+CG14+CG15+CG16</f>
        <v>76199429.119863868</v>
      </c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3"/>
      <c r="CS17" s="221">
        <f>CS8+CS14+CS15+CS16</f>
        <v>75699429.119863868</v>
      </c>
      <c r="CT17" s="222"/>
      <c r="CU17" s="222"/>
      <c r="CV17" s="222"/>
      <c r="CW17" s="222"/>
      <c r="CX17" s="222"/>
      <c r="CY17" s="222"/>
      <c r="CZ17" s="222"/>
      <c r="DA17" s="222"/>
      <c r="DB17" s="222"/>
      <c r="DC17" s="223"/>
      <c r="DD17" s="221"/>
      <c r="DE17" s="222"/>
      <c r="DF17" s="222"/>
      <c r="DG17" s="222"/>
      <c r="DH17" s="222"/>
      <c r="DI17" s="222"/>
      <c r="DJ17" s="222"/>
      <c r="DK17" s="222"/>
      <c r="DL17" s="222"/>
      <c r="DM17" s="222"/>
      <c r="DN17" s="223"/>
      <c r="DO17" s="221">
        <f>DO8</f>
        <v>500000</v>
      </c>
      <c r="DP17" s="222"/>
      <c r="DQ17" s="222"/>
      <c r="DR17" s="222"/>
      <c r="DS17" s="222"/>
      <c r="DT17" s="222"/>
      <c r="DU17" s="222"/>
      <c r="DV17" s="223"/>
      <c r="DW17" s="218"/>
      <c r="DX17" s="219"/>
      <c r="DY17" s="219"/>
      <c r="DZ17" s="219"/>
      <c r="EA17" s="219"/>
      <c r="EB17" s="219"/>
      <c r="EC17" s="220"/>
      <c r="ED17" s="227"/>
    </row>
    <row r="18" spans="1:134" x14ac:dyDescent="0.25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</row>
    <row r="19" spans="1:134" x14ac:dyDescent="0.25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</row>
  </sheetData>
  <mergeCells count="160">
    <mergeCell ref="CG17:CR17"/>
    <mergeCell ref="CS17:DC17"/>
    <mergeCell ref="DD17:DN17"/>
    <mergeCell ref="DO17:DV17"/>
    <mergeCell ref="DW17:EC17"/>
    <mergeCell ref="CS16:DC16"/>
    <mergeCell ref="DD16:DN16"/>
    <mergeCell ref="DO16:DV16"/>
    <mergeCell ref="DW16:EC16"/>
    <mergeCell ref="A17:AK17"/>
    <mergeCell ref="AL17:AT17"/>
    <mergeCell ref="AU17:BC17"/>
    <mergeCell ref="BD17:BL17"/>
    <mergeCell ref="BM17:BU17"/>
    <mergeCell ref="BV17:CF17"/>
    <mergeCell ref="DW15:EC15"/>
    <mergeCell ref="A16:F16"/>
    <mergeCell ref="G16:Y16"/>
    <mergeCell ref="Z16:AK16"/>
    <mergeCell ref="AL16:AT16"/>
    <mergeCell ref="AU16:BC16"/>
    <mergeCell ref="BD16:BL16"/>
    <mergeCell ref="BM16:BU16"/>
    <mergeCell ref="BV16:CF16"/>
    <mergeCell ref="CG16:CR16"/>
    <mergeCell ref="BM15:BU15"/>
    <mergeCell ref="BV15:CF15"/>
    <mergeCell ref="CG15:CR15"/>
    <mergeCell ref="CS15:DC15"/>
    <mergeCell ref="DD15:DN15"/>
    <mergeCell ref="DO15:DV15"/>
    <mergeCell ref="CS14:DC14"/>
    <mergeCell ref="DD14:DN14"/>
    <mergeCell ref="DO14:DV14"/>
    <mergeCell ref="DW14:EC14"/>
    <mergeCell ref="A15:F15"/>
    <mergeCell ref="G15:Y15"/>
    <mergeCell ref="Z15:AK15"/>
    <mergeCell ref="AL15:AT15"/>
    <mergeCell ref="AU15:BC15"/>
    <mergeCell ref="BD15:BL15"/>
    <mergeCell ref="DW13:EC13"/>
    <mergeCell ref="A14:F14"/>
    <mergeCell ref="G14:Y14"/>
    <mergeCell ref="Z14:AK14"/>
    <mergeCell ref="AL14:AT14"/>
    <mergeCell ref="AU14:BC14"/>
    <mergeCell ref="BD14:BL14"/>
    <mergeCell ref="BM14:BU14"/>
    <mergeCell ref="BV14:CF14"/>
    <mergeCell ref="CG14:CR14"/>
    <mergeCell ref="BM13:BU13"/>
    <mergeCell ref="BV13:CF13"/>
    <mergeCell ref="CG13:CR13"/>
    <mergeCell ref="CS13:DC13"/>
    <mergeCell ref="DD13:DN13"/>
    <mergeCell ref="DO13:DV13"/>
    <mergeCell ref="CS12:DC12"/>
    <mergeCell ref="DD12:DN12"/>
    <mergeCell ref="DO12:DV12"/>
    <mergeCell ref="DW12:EC12"/>
    <mergeCell ref="A13:F13"/>
    <mergeCell ref="G13:Y13"/>
    <mergeCell ref="Z13:AK13"/>
    <mergeCell ref="AL13:AT13"/>
    <mergeCell ref="AU13:BC13"/>
    <mergeCell ref="BD13:BL13"/>
    <mergeCell ref="DW11:EC11"/>
    <mergeCell ref="A12:F12"/>
    <mergeCell ref="G12:Y12"/>
    <mergeCell ref="Z12:AK12"/>
    <mergeCell ref="AL12:AT12"/>
    <mergeCell ref="AU12:BC12"/>
    <mergeCell ref="BD12:BL12"/>
    <mergeCell ref="BM12:BU12"/>
    <mergeCell ref="BV12:CF12"/>
    <mergeCell ref="CG12:CR12"/>
    <mergeCell ref="BM11:BU11"/>
    <mergeCell ref="BV11:CF11"/>
    <mergeCell ref="CG11:CR11"/>
    <mergeCell ref="CS11:DC11"/>
    <mergeCell ref="DD11:DN11"/>
    <mergeCell ref="DO11:DV11"/>
    <mergeCell ref="CS10:DC10"/>
    <mergeCell ref="DD10:DN10"/>
    <mergeCell ref="DO10:DV10"/>
    <mergeCell ref="DW10:ED10"/>
    <mergeCell ref="A11:F11"/>
    <mergeCell ref="G11:Y11"/>
    <mergeCell ref="Z11:AK11"/>
    <mergeCell ref="AL11:AT11"/>
    <mergeCell ref="AU11:BC11"/>
    <mergeCell ref="BD11:BL11"/>
    <mergeCell ref="DW9:EC9"/>
    <mergeCell ref="A10:F10"/>
    <mergeCell ref="G10:Y10"/>
    <mergeCell ref="Z10:AK10"/>
    <mergeCell ref="AL10:AT10"/>
    <mergeCell ref="AU10:BC10"/>
    <mergeCell ref="BD10:BL10"/>
    <mergeCell ref="BM10:BU10"/>
    <mergeCell ref="BV10:CF10"/>
    <mergeCell ref="CG10:CR10"/>
    <mergeCell ref="BM9:BU9"/>
    <mergeCell ref="BV9:CF9"/>
    <mergeCell ref="CG9:CR9"/>
    <mergeCell ref="CS9:DC9"/>
    <mergeCell ref="DD9:DN9"/>
    <mergeCell ref="DO9:DV9"/>
    <mergeCell ref="CS8:DC8"/>
    <mergeCell ref="DD8:DN8"/>
    <mergeCell ref="DO8:DV8"/>
    <mergeCell ref="DW8:EC8"/>
    <mergeCell ref="A9:F9"/>
    <mergeCell ref="G9:Y9"/>
    <mergeCell ref="Z9:AK9"/>
    <mergeCell ref="AL9:AT9"/>
    <mergeCell ref="AU9:BC9"/>
    <mergeCell ref="BD9:BL9"/>
    <mergeCell ref="DW7:EC7"/>
    <mergeCell ref="A8:F8"/>
    <mergeCell ref="G8:Y8"/>
    <mergeCell ref="Z8:AK8"/>
    <mergeCell ref="AL8:AT8"/>
    <mergeCell ref="AU8:BC8"/>
    <mergeCell ref="BD8:BL8"/>
    <mergeCell ref="BM8:BU8"/>
    <mergeCell ref="BV8:CF8"/>
    <mergeCell ref="CG8:CR8"/>
    <mergeCell ref="BM7:BU7"/>
    <mergeCell ref="BV7:CF7"/>
    <mergeCell ref="CG7:CR7"/>
    <mergeCell ref="CS7:DC7"/>
    <mergeCell ref="DD7:DN7"/>
    <mergeCell ref="DO7:DV7"/>
    <mergeCell ref="A7:F7"/>
    <mergeCell ref="G7:Y7"/>
    <mergeCell ref="Z7:AK7"/>
    <mergeCell ref="AL7:AT7"/>
    <mergeCell ref="AU7:BC7"/>
    <mergeCell ref="BD7:BL7"/>
    <mergeCell ref="AU5:BU5"/>
    <mergeCell ref="CS5:DC6"/>
    <mergeCell ref="DD5:DN6"/>
    <mergeCell ref="DO5:EC5"/>
    <mergeCell ref="AU6:BC6"/>
    <mergeCell ref="BD6:BL6"/>
    <mergeCell ref="BM6:BU6"/>
    <mergeCell ref="DO6:DV6"/>
    <mergeCell ref="DW6:EC6"/>
    <mergeCell ref="A1:EC1"/>
    <mergeCell ref="A2:AV2"/>
    <mergeCell ref="A4:F6"/>
    <mergeCell ref="G4:Y6"/>
    <mergeCell ref="Z4:AK6"/>
    <mergeCell ref="AL4:BU4"/>
    <mergeCell ref="BV4:CF6"/>
    <mergeCell ref="CG4:CR6"/>
    <mergeCell ref="CS4:EC4"/>
    <mergeCell ref="AL5:AT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E627-DFB2-4D0E-A027-A2F7F486311B}">
  <dimension ref="A1:DV13"/>
  <sheetViews>
    <sheetView workbookViewId="0">
      <selection activeCell="N35" sqref="N35"/>
    </sheetView>
  </sheetViews>
  <sheetFormatPr defaultRowHeight="15" x14ac:dyDescent="0.25"/>
  <cols>
    <col min="2" max="2" width="3.85546875" customWidth="1"/>
    <col min="3" max="6" width="9.140625" hidden="1" customWidth="1"/>
    <col min="9" max="9" width="6" customWidth="1"/>
    <col min="10" max="10" width="1.42578125" hidden="1" customWidth="1"/>
    <col min="11" max="11" width="9.140625" hidden="1" customWidth="1"/>
    <col min="12" max="12" width="3.28515625" hidden="1" customWidth="1"/>
    <col min="13" max="36" width="9.140625" hidden="1" customWidth="1"/>
    <col min="38" max="38" width="7.5703125" customWidth="1"/>
    <col min="39" max="39" width="1.28515625" hidden="1" customWidth="1"/>
    <col min="40" max="46" width="9.140625" hidden="1" customWidth="1"/>
    <col min="49" max="49" width="2.28515625" customWidth="1"/>
    <col min="50" max="59" width="9.140625" hidden="1" customWidth="1"/>
    <col min="62" max="62" width="0.7109375" customWidth="1"/>
    <col min="63" max="69" width="9.140625" hidden="1" customWidth="1"/>
    <col min="72" max="72" width="0.42578125" customWidth="1"/>
    <col min="73" max="84" width="9.140625" hidden="1" customWidth="1"/>
    <col min="87" max="87" width="0.140625" customWidth="1"/>
    <col min="88" max="101" width="9.140625" hidden="1" customWidth="1"/>
    <col min="104" max="104" width="0.7109375" customWidth="1"/>
    <col min="105" max="114" width="9.140625" hidden="1" customWidth="1"/>
    <col min="117" max="117" width="5.42578125" customWidth="1"/>
    <col min="118" max="126" width="9.140625" hidden="1" customWidth="1"/>
  </cols>
  <sheetData>
    <row r="1" spans="1:126" x14ac:dyDescent="0.25">
      <c r="A1" s="239" t="s">
        <v>348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</row>
    <row r="2" spans="1:126" x14ac:dyDescent="0.2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26" x14ac:dyDescent="0.25">
      <c r="A3" s="111" t="s">
        <v>202</v>
      </c>
      <c r="B3" s="116"/>
      <c r="C3" s="116"/>
      <c r="D3" s="116"/>
      <c r="E3" s="116"/>
      <c r="F3" s="194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94"/>
      <c r="AK3" s="111" t="s">
        <v>349</v>
      </c>
      <c r="AL3" s="116"/>
      <c r="AM3" s="116"/>
      <c r="AN3" s="116"/>
      <c r="AO3" s="116"/>
      <c r="AP3" s="116"/>
      <c r="AQ3" s="116"/>
      <c r="AR3" s="116"/>
      <c r="AS3" s="116"/>
      <c r="AT3" s="194"/>
      <c r="AU3" s="111" t="s">
        <v>350</v>
      </c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1" t="s">
        <v>351</v>
      </c>
      <c r="BI3" s="116"/>
      <c r="BJ3" s="116"/>
      <c r="BK3" s="116"/>
      <c r="BL3" s="116"/>
      <c r="BM3" s="116"/>
      <c r="BN3" s="116"/>
      <c r="BO3" s="116"/>
      <c r="BP3" s="116"/>
      <c r="BQ3" s="194"/>
      <c r="BR3" s="174" t="s">
        <v>329</v>
      </c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6"/>
    </row>
    <row r="4" spans="1:126" ht="27.75" customHeight="1" x14ac:dyDescent="0.25">
      <c r="A4" s="198"/>
      <c r="B4" s="199"/>
      <c r="C4" s="199"/>
      <c r="D4" s="199"/>
      <c r="E4" s="199"/>
      <c r="F4" s="200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200"/>
      <c r="AK4" s="198"/>
      <c r="AL4" s="199"/>
      <c r="AM4" s="199"/>
      <c r="AN4" s="199"/>
      <c r="AO4" s="199"/>
      <c r="AP4" s="199"/>
      <c r="AQ4" s="199"/>
      <c r="AR4" s="199"/>
      <c r="AS4" s="199"/>
      <c r="AT4" s="200"/>
      <c r="AU4" s="198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8"/>
      <c r="BI4" s="199"/>
      <c r="BJ4" s="199"/>
      <c r="BK4" s="199"/>
      <c r="BL4" s="199"/>
      <c r="BM4" s="199"/>
      <c r="BN4" s="199"/>
      <c r="BO4" s="199"/>
      <c r="BP4" s="199"/>
      <c r="BQ4" s="200"/>
      <c r="BR4" s="201" t="s">
        <v>352</v>
      </c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3"/>
      <c r="CG4" s="201" t="s">
        <v>331</v>
      </c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3"/>
      <c r="CX4" s="241" t="s">
        <v>332</v>
      </c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2"/>
    </row>
    <row r="5" spans="1:126" ht="24" customHeight="1" x14ac:dyDescent="0.25">
      <c r="A5" s="129"/>
      <c r="B5" s="130"/>
      <c r="C5" s="130"/>
      <c r="D5" s="130"/>
      <c r="E5" s="130"/>
      <c r="F5" s="204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204"/>
      <c r="AK5" s="129"/>
      <c r="AL5" s="130"/>
      <c r="AM5" s="130"/>
      <c r="AN5" s="130"/>
      <c r="AO5" s="130"/>
      <c r="AP5" s="130"/>
      <c r="AQ5" s="130"/>
      <c r="AR5" s="130"/>
      <c r="AS5" s="130"/>
      <c r="AT5" s="204"/>
      <c r="AU5" s="129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29"/>
      <c r="BI5" s="130"/>
      <c r="BJ5" s="130"/>
      <c r="BK5" s="130"/>
      <c r="BL5" s="130"/>
      <c r="BM5" s="130"/>
      <c r="BN5" s="130"/>
      <c r="BO5" s="130"/>
      <c r="BP5" s="130"/>
      <c r="BQ5" s="204"/>
      <c r="BR5" s="205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7"/>
      <c r="CG5" s="205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7"/>
      <c r="CX5" s="174" t="s">
        <v>336</v>
      </c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6"/>
      <c r="DK5" s="174" t="s">
        <v>353</v>
      </c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6"/>
    </row>
    <row r="6" spans="1:126" x14ac:dyDescent="0.25">
      <c r="A6" s="243">
        <v>1</v>
      </c>
      <c r="B6" s="244"/>
      <c r="C6" s="244"/>
      <c r="D6" s="244"/>
      <c r="E6" s="244"/>
      <c r="F6" s="245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5"/>
      <c r="AK6" s="243">
        <v>3</v>
      </c>
      <c r="AL6" s="244"/>
      <c r="AM6" s="244"/>
      <c r="AN6" s="244"/>
      <c r="AO6" s="244"/>
      <c r="AP6" s="244"/>
      <c r="AQ6" s="244"/>
      <c r="AR6" s="244"/>
      <c r="AS6" s="244"/>
      <c r="AT6" s="245"/>
      <c r="AU6" s="243">
        <v>4</v>
      </c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3" t="s">
        <v>354</v>
      </c>
      <c r="BI6" s="244"/>
      <c r="BJ6" s="244"/>
      <c r="BK6" s="244"/>
      <c r="BL6" s="244"/>
      <c r="BM6" s="244"/>
      <c r="BN6" s="244"/>
      <c r="BO6" s="244"/>
      <c r="BP6" s="244"/>
      <c r="BQ6" s="245"/>
      <c r="BR6" s="243">
        <v>6</v>
      </c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5"/>
      <c r="CG6" s="243">
        <v>7</v>
      </c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5"/>
      <c r="CX6" s="243">
        <v>8</v>
      </c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5"/>
      <c r="DK6" s="243">
        <v>9</v>
      </c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5"/>
    </row>
    <row r="7" spans="1:126" ht="24.75" customHeight="1" x14ac:dyDescent="0.25">
      <c r="A7" s="212" t="s">
        <v>34</v>
      </c>
      <c r="B7" s="213"/>
      <c r="C7" s="213"/>
      <c r="D7" s="213"/>
      <c r="E7" s="213"/>
      <c r="F7" s="214"/>
      <c r="G7" s="246" t="s">
        <v>355</v>
      </c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7"/>
      <c r="AK7" s="248" t="s">
        <v>339</v>
      </c>
      <c r="AL7" s="249"/>
      <c r="AM7" s="249"/>
      <c r="AN7" s="249"/>
      <c r="AO7" s="249"/>
      <c r="AP7" s="249"/>
      <c r="AQ7" s="249"/>
      <c r="AR7" s="249"/>
      <c r="AS7" s="249"/>
      <c r="AT7" s="250"/>
      <c r="AU7" s="236" t="s">
        <v>339</v>
      </c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21">
        <f>BH8+BH9+BH10+BH11</f>
        <v>22882370.880000003</v>
      </c>
      <c r="BI7" s="222"/>
      <c r="BJ7" s="222"/>
      <c r="BK7" s="222"/>
      <c r="BL7" s="222"/>
      <c r="BM7" s="222"/>
      <c r="BN7" s="222"/>
      <c r="BO7" s="222"/>
      <c r="BP7" s="222"/>
      <c r="BQ7" s="223"/>
      <c r="BR7" s="221">
        <f>BR8+BR9+BR10+BR11</f>
        <v>22731370.880000003</v>
      </c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3"/>
      <c r="CG7" s="221">
        <f>CG8</f>
        <v>0</v>
      </c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3"/>
      <c r="CX7" s="221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DJ7" s="223"/>
      <c r="DK7" s="218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20"/>
    </row>
    <row r="8" spans="1:126" x14ac:dyDescent="0.25">
      <c r="A8" s="212" t="s">
        <v>215</v>
      </c>
      <c r="B8" s="213"/>
      <c r="C8" s="213"/>
      <c r="D8" s="213"/>
      <c r="E8" s="213"/>
      <c r="F8" s="214"/>
      <c r="G8" s="246" t="s">
        <v>356</v>
      </c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7"/>
      <c r="AK8" s="251">
        <v>0.22</v>
      </c>
      <c r="AL8" s="252"/>
      <c r="AM8" s="252"/>
      <c r="AN8" s="252"/>
      <c r="AO8" s="252"/>
      <c r="AP8" s="252"/>
      <c r="AQ8" s="252"/>
      <c r="AR8" s="252"/>
      <c r="AS8" s="252"/>
      <c r="AT8" s="253"/>
      <c r="AU8" s="221">
        <v>75769440</v>
      </c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1">
        <f>AU8*AK8</f>
        <v>16669276.800000001</v>
      </c>
      <c r="BI8" s="222"/>
      <c r="BJ8" s="222"/>
      <c r="BK8" s="222"/>
      <c r="BL8" s="222"/>
      <c r="BM8" s="222"/>
      <c r="BN8" s="222"/>
      <c r="BO8" s="222"/>
      <c r="BP8" s="222"/>
      <c r="BQ8" s="223"/>
      <c r="BR8" s="221">
        <f>BH8-CX8</f>
        <v>16559276.800000001</v>
      </c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3"/>
      <c r="CG8" s="221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3"/>
      <c r="CX8" s="221">
        <f>500000*22%</f>
        <v>110000</v>
      </c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3"/>
      <c r="DK8" s="218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20"/>
    </row>
    <row r="9" spans="1:126" x14ac:dyDescent="0.25">
      <c r="A9" s="212" t="s">
        <v>214</v>
      </c>
      <c r="B9" s="213"/>
      <c r="C9" s="213"/>
      <c r="D9" s="213"/>
      <c r="E9" s="213"/>
      <c r="F9" s="214"/>
      <c r="G9" s="246" t="s">
        <v>357</v>
      </c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7"/>
      <c r="AK9" s="251">
        <v>2.9000000000000001E-2</v>
      </c>
      <c r="AL9" s="252"/>
      <c r="AM9" s="252"/>
      <c r="AN9" s="252"/>
      <c r="AO9" s="252"/>
      <c r="AP9" s="252"/>
      <c r="AQ9" s="252"/>
      <c r="AR9" s="252"/>
      <c r="AS9" s="252"/>
      <c r="AT9" s="253"/>
      <c r="AU9" s="221">
        <v>75769440</v>
      </c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1">
        <f>AU9*AK9</f>
        <v>2197313.7600000002</v>
      </c>
      <c r="BI9" s="222"/>
      <c r="BJ9" s="222"/>
      <c r="BK9" s="222"/>
      <c r="BL9" s="222"/>
      <c r="BM9" s="222"/>
      <c r="BN9" s="222"/>
      <c r="BO9" s="222"/>
      <c r="BP9" s="222"/>
      <c r="BQ9" s="223"/>
      <c r="BR9" s="221">
        <f>BH9-CX9</f>
        <v>2182813.7600000002</v>
      </c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3"/>
      <c r="CG9" s="221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  <c r="CW9" s="223"/>
      <c r="CX9" s="221">
        <f>500000*2.9%</f>
        <v>14499.999999999998</v>
      </c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2"/>
      <c r="DJ9" s="223"/>
      <c r="DK9" s="218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20"/>
    </row>
    <row r="10" spans="1:126" x14ac:dyDescent="0.25">
      <c r="A10" s="212" t="s">
        <v>342</v>
      </c>
      <c r="B10" s="213"/>
      <c r="C10" s="213"/>
      <c r="D10" s="213"/>
      <c r="E10" s="213"/>
      <c r="F10" s="214"/>
      <c r="G10" s="246" t="s">
        <v>358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7"/>
      <c r="AK10" s="251">
        <v>2E-3</v>
      </c>
      <c r="AL10" s="252"/>
      <c r="AM10" s="252"/>
      <c r="AN10" s="252"/>
      <c r="AO10" s="252"/>
      <c r="AP10" s="252"/>
      <c r="AQ10" s="252"/>
      <c r="AR10" s="252"/>
      <c r="AS10" s="252"/>
      <c r="AT10" s="253"/>
      <c r="AU10" s="221">
        <v>75769440</v>
      </c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1">
        <f>AU10*AK10</f>
        <v>151538.88</v>
      </c>
      <c r="BI10" s="222"/>
      <c r="BJ10" s="222"/>
      <c r="BK10" s="222"/>
      <c r="BL10" s="222"/>
      <c r="BM10" s="222"/>
      <c r="BN10" s="222"/>
      <c r="BO10" s="222"/>
      <c r="BP10" s="222"/>
      <c r="BQ10" s="223"/>
      <c r="BR10" s="221">
        <f>BH10-CX10</f>
        <v>150538.88</v>
      </c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3"/>
      <c r="CG10" s="221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3"/>
      <c r="CX10" s="221">
        <f>500000*0.2%</f>
        <v>1000</v>
      </c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3"/>
      <c r="DK10" s="218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20"/>
    </row>
    <row r="11" spans="1:126" x14ac:dyDescent="0.25">
      <c r="A11" s="212" t="s">
        <v>359</v>
      </c>
      <c r="B11" s="213"/>
      <c r="C11" s="213"/>
      <c r="D11" s="213"/>
      <c r="E11" s="213"/>
      <c r="F11" s="214"/>
      <c r="G11" s="246" t="s">
        <v>360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7"/>
      <c r="AK11" s="251">
        <v>5.0999999999999997E-2</v>
      </c>
      <c r="AL11" s="252"/>
      <c r="AM11" s="252"/>
      <c r="AN11" s="252"/>
      <c r="AO11" s="252"/>
      <c r="AP11" s="252"/>
      <c r="AQ11" s="252"/>
      <c r="AR11" s="252"/>
      <c r="AS11" s="252"/>
      <c r="AT11" s="253"/>
      <c r="AU11" s="221">
        <v>75769440</v>
      </c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1">
        <f>AU11*AK11</f>
        <v>3864241.44</v>
      </c>
      <c r="BI11" s="222"/>
      <c r="BJ11" s="222"/>
      <c r="BK11" s="222"/>
      <c r="BL11" s="222"/>
      <c r="BM11" s="222"/>
      <c r="BN11" s="222"/>
      <c r="BO11" s="222"/>
      <c r="BP11" s="222"/>
      <c r="BQ11" s="223"/>
      <c r="BR11" s="221">
        <f>BH11-CX11</f>
        <v>3838741.44</v>
      </c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3"/>
      <c r="CG11" s="221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3"/>
      <c r="CX11" s="221">
        <f>500000*5.1%</f>
        <v>25500</v>
      </c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3"/>
      <c r="DK11" s="218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20"/>
    </row>
    <row r="12" spans="1:126" x14ac:dyDescent="0.25">
      <c r="A12" s="212"/>
      <c r="B12" s="213"/>
      <c r="C12" s="213"/>
      <c r="D12" s="213"/>
      <c r="E12" s="213"/>
      <c r="F12" s="214"/>
      <c r="G12" s="254" t="s">
        <v>361</v>
      </c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6"/>
      <c r="BH12" s="224">
        <f>SUM(BH8:BP11)</f>
        <v>22882370.880000003</v>
      </c>
      <c r="BI12" s="225"/>
      <c r="BJ12" s="225"/>
      <c r="BK12" s="225"/>
      <c r="BL12" s="225"/>
      <c r="BM12" s="225"/>
      <c r="BN12" s="225"/>
      <c r="BO12" s="225"/>
      <c r="BP12" s="225"/>
      <c r="BQ12" s="226"/>
      <c r="BR12" s="224">
        <f>SUM(BR8:CF11)</f>
        <v>22731370.880000003</v>
      </c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6"/>
      <c r="CG12" s="224">
        <f>SUM(CG7:CW10)</f>
        <v>0</v>
      </c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6"/>
      <c r="CX12" s="224">
        <f>SUM(CX8:DJ11)</f>
        <v>151000</v>
      </c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6"/>
      <c r="DK12" s="218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20"/>
    </row>
    <row r="13" spans="1:126" x14ac:dyDescent="0.25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8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</row>
  </sheetData>
  <mergeCells count="73">
    <mergeCell ref="DK12:DV12"/>
    <mergeCell ref="A12:F12"/>
    <mergeCell ref="G12:BG12"/>
    <mergeCell ref="BH12:BQ12"/>
    <mergeCell ref="BR12:CF12"/>
    <mergeCell ref="CG12:CW12"/>
    <mergeCell ref="CX12:DJ12"/>
    <mergeCell ref="DK10:DV10"/>
    <mergeCell ref="A11:F11"/>
    <mergeCell ref="G11:AJ11"/>
    <mergeCell ref="AK11:AT11"/>
    <mergeCell ref="AU11:BG11"/>
    <mergeCell ref="BH11:BQ11"/>
    <mergeCell ref="BR11:CF11"/>
    <mergeCell ref="CG11:CW11"/>
    <mergeCell ref="CX11:DJ11"/>
    <mergeCell ref="DK11:DV11"/>
    <mergeCell ref="CX9:DJ9"/>
    <mergeCell ref="DK9:DV9"/>
    <mergeCell ref="A10:F10"/>
    <mergeCell ref="G10:AJ10"/>
    <mergeCell ref="AK10:AT10"/>
    <mergeCell ref="AU10:BG10"/>
    <mergeCell ref="BH10:BQ10"/>
    <mergeCell ref="BR10:CF10"/>
    <mergeCell ref="CG10:CW10"/>
    <mergeCell ref="CX10:DJ10"/>
    <mergeCell ref="CG8:CW8"/>
    <mergeCell ref="CX8:DJ8"/>
    <mergeCell ref="DK8:DV8"/>
    <mergeCell ref="A9:F9"/>
    <mergeCell ref="G9:AJ9"/>
    <mergeCell ref="AK9:AT9"/>
    <mergeCell ref="AU9:BG9"/>
    <mergeCell ref="BH9:BQ9"/>
    <mergeCell ref="BR9:CF9"/>
    <mergeCell ref="CG9:CW9"/>
    <mergeCell ref="A8:F8"/>
    <mergeCell ref="G8:AJ8"/>
    <mergeCell ref="AK8:AT8"/>
    <mergeCell ref="AU8:BG8"/>
    <mergeCell ref="BH8:BQ8"/>
    <mergeCell ref="BR8:CF8"/>
    <mergeCell ref="DK6:DV6"/>
    <mergeCell ref="A7:F7"/>
    <mergeCell ref="G7:AJ7"/>
    <mergeCell ref="AK7:AT7"/>
    <mergeCell ref="AU7:BG7"/>
    <mergeCell ref="BH7:BQ7"/>
    <mergeCell ref="BR7:CF7"/>
    <mergeCell ref="CG7:CW7"/>
    <mergeCell ref="CX7:DJ7"/>
    <mergeCell ref="DK7:DV7"/>
    <mergeCell ref="CX5:DJ5"/>
    <mergeCell ref="DK5:DV5"/>
    <mergeCell ref="A6:F6"/>
    <mergeCell ref="G6:AJ6"/>
    <mergeCell ref="AK6:AT6"/>
    <mergeCell ref="AU6:BG6"/>
    <mergeCell ref="BH6:BQ6"/>
    <mergeCell ref="BR6:CF6"/>
    <mergeCell ref="CG6:CW6"/>
    <mergeCell ref="CX6:DJ6"/>
    <mergeCell ref="A1:DV1"/>
    <mergeCell ref="A3:F5"/>
    <mergeCell ref="G3:AJ5"/>
    <mergeCell ref="AK3:AT5"/>
    <mergeCell ref="AU3:BG5"/>
    <mergeCell ref="BH3:BQ5"/>
    <mergeCell ref="BR3:DV3"/>
    <mergeCell ref="BR4:CF5"/>
    <mergeCell ref="CG4:CW5"/>
    <mergeCell ref="CX4:DV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47E86-17B8-4586-8188-6899A6F624A3}">
  <dimension ref="A1:DU22"/>
  <sheetViews>
    <sheetView workbookViewId="0">
      <selection activeCell="N34" sqref="N34"/>
    </sheetView>
  </sheetViews>
  <sheetFormatPr defaultRowHeight="15" x14ac:dyDescent="0.25"/>
  <cols>
    <col min="2" max="2" width="2" customWidth="1"/>
    <col min="3" max="6" width="9.140625" hidden="1" customWidth="1"/>
    <col min="9" max="9" width="7" customWidth="1"/>
    <col min="10" max="28" width="9.140625" hidden="1" customWidth="1"/>
    <col min="30" max="30" width="8.28515625" customWidth="1"/>
    <col min="31" max="42" width="9.140625" hidden="1" customWidth="1"/>
    <col min="44" max="44" width="7.42578125" customWidth="1"/>
    <col min="45" max="47" width="9.140625" hidden="1" customWidth="1"/>
    <col min="49" max="49" width="8.5703125" customWidth="1"/>
    <col min="50" max="56" width="9.140625" hidden="1" customWidth="1"/>
    <col min="59" max="59" width="3.42578125" customWidth="1"/>
    <col min="60" max="70" width="9.140625" hidden="1" customWidth="1"/>
    <col min="73" max="73" width="8.42578125" customWidth="1"/>
    <col min="74" max="84" width="9.140625" hidden="1" customWidth="1"/>
    <col min="85" max="86" width="9.140625" customWidth="1"/>
    <col min="87" max="87" width="7.5703125" customWidth="1"/>
    <col min="88" max="100" width="9.140625" hidden="1" customWidth="1"/>
    <col min="103" max="103" width="4.85546875" customWidth="1"/>
    <col min="104" max="113" width="9.140625" hidden="1" customWidth="1"/>
    <col min="118" max="118" width="0.140625" customWidth="1"/>
    <col min="119" max="125" width="9.140625" hidden="1" customWidth="1"/>
  </cols>
  <sheetData>
    <row r="1" spans="1:125" x14ac:dyDescent="0.25">
      <c r="A1" s="240" t="s">
        <v>362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</row>
    <row r="2" spans="1:125" x14ac:dyDescent="0.25">
      <c r="A2" s="259" t="s">
        <v>202</v>
      </c>
      <c r="B2" s="260"/>
      <c r="C2" s="260"/>
      <c r="D2" s="260"/>
      <c r="E2" s="260"/>
      <c r="F2" s="261"/>
      <c r="G2" s="259" t="s">
        <v>363</v>
      </c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59" t="s">
        <v>364</v>
      </c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1"/>
      <c r="AQ2" s="259" t="s">
        <v>365</v>
      </c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59" t="s">
        <v>366</v>
      </c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1"/>
      <c r="BS2" s="262" t="s">
        <v>329</v>
      </c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6"/>
    </row>
    <row r="3" spans="1:125" ht="26.25" customHeight="1" x14ac:dyDescent="0.25">
      <c r="A3" s="263"/>
      <c r="B3" s="264"/>
      <c r="C3" s="264"/>
      <c r="D3" s="264"/>
      <c r="E3" s="264"/>
      <c r="F3" s="265"/>
      <c r="G3" s="263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5"/>
      <c r="AC3" s="263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5"/>
      <c r="AQ3" s="263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3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5"/>
      <c r="BS3" s="266" t="s">
        <v>367</v>
      </c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3"/>
      <c r="CG3" s="266" t="s">
        <v>331</v>
      </c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3"/>
      <c r="CW3" s="267" t="s">
        <v>332</v>
      </c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9"/>
    </row>
    <row r="4" spans="1:125" ht="31.5" customHeight="1" x14ac:dyDescent="0.25">
      <c r="A4" s="270"/>
      <c r="B4" s="271"/>
      <c r="C4" s="271"/>
      <c r="D4" s="271"/>
      <c r="E4" s="271"/>
      <c r="F4" s="272"/>
      <c r="G4" s="270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2"/>
      <c r="AC4" s="270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2"/>
      <c r="AQ4" s="270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0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2"/>
      <c r="BS4" s="205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7"/>
      <c r="CG4" s="205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7"/>
      <c r="CW4" s="262" t="s">
        <v>336</v>
      </c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4"/>
      <c r="DJ4" s="262" t="s">
        <v>353</v>
      </c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4"/>
    </row>
    <row r="5" spans="1:125" x14ac:dyDescent="0.25">
      <c r="A5" s="243">
        <v>1</v>
      </c>
      <c r="B5" s="244"/>
      <c r="C5" s="244"/>
      <c r="D5" s="244"/>
      <c r="E5" s="244"/>
      <c r="F5" s="245"/>
      <c r="G5" s="243">
        <v>2</v>
      </c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5"/>
      <c r="AC5" s="243">
        <v>3</v>
      </c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5"/>
      <c r="AQ5" s="243">
        <v>4</v>
      </c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3">
        <v>5</v>
      </c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5"/>
      <c r="BS5" s="243">
        <v>6</v>
      </c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5"/>
      <c r="CG5" s="243">
        <v>7</v>
      </c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5"/>
      <c r="CW5" s="243">
        <v>8</v>
      </c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5"/>
      <c r="DJ5" s="243">
        <v>9</v>
      </c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5"/>
    </row>
    <row r="6" spans="1:125" x14ac:dyDescent="0.25">
      <c r="A6" s="212" t="s">
        <v>34</v>
      </c>
      <c r="B6" s="213"/>
      <c r="C6" s="213"/>
      <c r="D6" s="213"/>
      <c r="E6" s="213"/>
      <c r="F6" s="214"/>
      <c r="G6" s="215" t="s">
        <v>368</v>
      </c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75" t="s">
        <v>339</v>
      </c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7"/>
      <c r="AQ6" s="275" t="s">
        <v>339</v>
      </c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18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20"/>
      <c r="BS6" s="218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20"/>
      <c r="CG6" s="218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20"/>
      <c r="CW6" s="275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7"/>
      <c r="DJ6" s="275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7"/>
    </row>
    <row r="7" spans="1:125" x14ac:dyDescent="0.25">
      <c r="A7" s="212" t="s">
        <v>215</v>
      </c>
      <c r="B7" s="213"/>
      <c r="C7" s="213"/>
      <c r="D7" s="213"/>
      <c r="E7" s="213"/>
      <c r="F7" s="214"/>
      <c r="G7" s="215" t="s">
        <v>369</v>
      </c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7"/>
      <c r="AC7" s="275" t="s">
        <v>339</v>
      </c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7"/>
      <c r="AQ7" s="275" t="s">
        <v>339</v>
      </c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18" t="s">
        <v>339</v>
      </c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  <c r="BS7" s="218" t="s">
        <v>339</v>
      </c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20"/>
      <c r="CG7" s="218" t="s">
        <v>339</v>
      </c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20"/>
      <c r="CW7" s="275" t="s">
        <v>339</v>
      </c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7"/>
      <c r="DJ7" s="275" t="s">
        <v>339</v>
      </c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7"/>
    </row>
    <row r="8" spans="1:125" x14ac:dyDescent="0.25">
      <c r="A8" s="212" t="s">
        <v>35</v>
      </c>
      <c r="B8" s="213"/>
      <c r="C8" s="213"/>
      <c r="D8" s="213"/>
      <c r="E8" s="213"/>
      <c r="F8" s="214"/>
      <c r="G8" s="215" t="s">
        <v>370</v>
      </c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7"/>
      <c r="AC8" s="275" t="s">
        <v>339</v>
      </c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7"/>
      <c r="AQ8" s="275" t="s">
        <v>339</v>
      </c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18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20"/>
      <c r="BS8" s="218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20"/>
      <c r="CG8" s="218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20"/>
      <c r="CW8" s="275"/>
      <c r="CX8" s="276"/>
      <c r="CY8" s="276"/>
      <c r="CZ8" s="276"/>
      <c r="DA8" s="276"/>
      <c r="DB8" s="276"/>
      <c r="DC8" s="276"/>
      <c r="DD8" s="276"/>
      <c r="DE8" s="276"/>
      <c r="DF8" s="276"/>
      <c r="DG8" s="276"/>
      <c r="DH8" s="276"/>
      <c r="DI8" s="277"/>
      <c r="DJ8" s="275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7"/>
    </row>
    <row r="9" spans="1:125" x14ac:dyDescent="0.25">
      <c r="A9" s="212" t="s">
        <v>242</v>
      </c>
      <c r="B9" s="213"/>
      <c r="C9" s="213"/>
      <c r="D9" s="213"/>
      <c r="E9" s="213"/>
      <c r="F9" s="214"/>
      <c r="G9" s="215" t="s">
        <v>371</v>
      </c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7"/>
      <c r="AC9" s="275" t="s">
        <v>339</v>
      </c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7"/>
      <c r="AQ9" s="275" t="s">
        <v>339</v>
      </c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18" t="s">
        <v>339</v>
      </c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20"/>
      <c r="BS9" s="218" t="s">
        <v>339</v>
      </c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20"/>
      <c r="CG9" s="218" t="s">
        <v>339</v>
      </c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20"/>
      <c r="CW9" s="275" t="s">
        <v>339</v>
      </c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7"/>
      <c r="DJ9" s="275" t="s">
        <v>339</v>
      </c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7"/>
    </row>
    <row r="10" spans="1:125" x14ac:dyDescent="0.25">
      <c r="A10" s="278" t="s">
        <v>286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7"/>
      <c r="BE10" s="218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20"/>
      <c r="BS10" s="218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20"/>
      <c r="CG10" s="218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20"/>
      <c r="CW10" s="218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20"/>
      <c r="DJ10" s="218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20"/>
    </row>
    <row r="11" spans="1:125" x14ac:dyDescent="0.25">
      <c r="A11" s="279" t="s">
        <v>372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  <c r="CR11" s="280"/>
      <c r="CS11" s="280"/>
      <c r="CT11" s="280"/>
      <c r="CU11" s="280"/>
      <c r="CV11" s="280"/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</row>
    <row r="12" spans="1:125" x14ac:dyDescent="0.25">
      <c r="A12" s="257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</row>
    <row r="13" spans="1:125" x14ac:dyDescent="0.25">
      <c r="A13" s="240" t="s">
        <v>373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</row>
    <row r="14" spans="1:125" x14ac:dyDescent="0.25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</row>
    <row r="15" spans="1:125" x14ac:dyDescent="0.25">
      <c r="A15" s="259" t="s">
        <v>202</v>
      </c>
      <c r="B15" s="260"/>
      <c r="C15" s="260"/>
      <c r="D15" s="260"/>
      <c r="E15" s="260"/>
      <c r="F15" s="261"/>
      <c r="G15" s="259" t="s">
        <v>374</v>
      </c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1"/>
      <c r="AC15" s="259" t="s">
        <v>272</v>
      </c>
      <c r="AD15" s="100"/>
      <c r="AE15" s="100"/>
      <c r="AF15" s="100"/>
      <c r="AG15" s="100"/>
      <c r="AH15" s="100"/>
      <c r="AI15" s="100"/>
      <c r="AJ15" s="100"/>
      <c r="AK15" s="100"/>
      <c r="AL15" s="259" t="s">
        <v>375</v>
      </c>
      <c r="AM15" s="100"/>
      <c r="AN15" s="100"/>
      <c r="AO15" s="100"/>
      <c r="AP15" s="100"/>
      <c r="AQ15" s="100"/>
      <c r="AR15" s="100"/>
      <c r="AS15" s="100"/>
      <c r="AT15" s="100"/>
      <c r="AU15" s="112"/>
      <c r="AV15" s="281" t="s">
        <v>376</v>
      </c>
      <c r="AW15" s="282"/>
      <c r="AX15" s="282"/>
      <c r="AY15" s="282"/>
      <c r="AZ15" s="282"/>
      <c r="BA15" s="282"/>
      <c r="BB15" s="282"/>
      <c r="BC15" s="282"/>
      <c r="BD15" s="283"/>
      <c r="BE15" s="259" t="s">
        <v>377</v>
      </c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1"/>
      <c r="BS15" s="262" t="s">
        <v>329</v>
      </c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6"/>
    </row>
    <row r="16" spans="1:125" ht="29.25" customHeight="1" x14ac:dyDescent="0.25">
      <c r="A16" s="263"/>
      <c r="B16" s="264"/>
      <c r="C16" s="264"/>
      <c r="D16" s="264"/>
      <c r="E16" s="264"/>
      <c r="F16" s="265"/>
      <c r="G16" s="263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5"/>
      <c r="AC16" s="284"/>
      <c r="AD16" s="285"/>
      <c r="AE16" s="285"/>
      <c r="AF16" s="285"/>
      <c r="AG16" s="285"/>
      <c r="AH16" s="285"/>
      <c r="AI16" s="285"/>
      <c r="AJ16" s="285"/>
      <c r="AK16" s="285"/>
      <c r="AL16" s="284"/>
      <c r="AM16" s="286"/>
      <c r="AN16" s="286"/>
      <c r="AO16" s="286"/>
      <c r="AP16" s="286"/>
      <c r="AQ16" s="286"/>
      <c r="AR16" s="286"/>
      <c r="AS16" s="286"/>
      <c r="AT16" s="286"/>
      <c r="AU16" s="287"/>
      <c r="AV16" s="288"/>
      <c r="AW16" s="288"/>
      <c r="AX16" s="288"/>
      <c r="AY16" s="288"/>
      <c r="AZ16" s="288"/>
      <c r="BA16" s="288"/>
      <c r="BB16" s="288"/>
      <c r="BC16" s="288"/>
      <c r="BD16" s="289"/>
      <c r="BE16" s="263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5"/>
      <c r="BS16" s="266" t="s">
        <v>367</v>
      </c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3"/>
      <c r="CG16" s="266" t="s">
        <v>331</v>
      </c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3"/>
      <c r="CW16" s="267" t="s">
        <v>332</v>
      </c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9"/>
    </row>
    <row r="17" spans="1:125" ht="27" customHeight="1" x14ac:dyDescent="0.25">
      <c r="A17" s="270"/>
      <c r="B17" s="271"/>
      <c r="C17" s="271"/>
      <c r="D17" s="271"/>
      <c r="E17" s="271"/>
      <c r="F17" s="272"/>
      <c r="G17" s="270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2"/>
      <c r="AC17" s="123"/>
      <c r="AD17" s="124"/>
      <c r="AE17" s="124"/>
      <c r="AF17" s="124"/>
      <c r="AG17" s="124"/>
      <c r="AH17" s="124"/>
      <c r="AI17" s="124"/>
      <c r="AJ17" s="124"/>
      <c r="AK17" s="124"/>
      <c r="AL17" s="123"/>
      <c r="AM17" s="124"/>
      <c r="AN17" s="124"/>
      <c r="AO17" s="124"/>
      <c r="AP17" s="124"/>
      <c r="AQ17" s="124"/>
      <c r="AR17" s="124"/>
      <c r="AS17" s="124"/>
      <c r="AT17" s="124"/>
      <c r="AU17" s="125"/>
      <c r="AV17" s="290"/>
      <c r="AW17" s="290"/>
      <c r="AX17" s="290"/>
      <c r="AY17" s="290"/>
      <c r="AZ17" s="290"/>
      <c r="BA17" s="290"/>
      <c r="BB17" s="290"/>
      <c r="BC17" s="290"/>
      <c r="BD17" s="291"/>
      <c r="BE17" s="270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2"/>
      <c r="BS17" s="205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7"/>
      <c r="CG17" s="205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7"/>
      <c r="CW17" s="262" t="s">
        <v>336</v>
      </c>
      <c r="CX17" s="273"/>
      <c r="CY17" s="273"/>
      <c r="CZ17" s="273"/>
      <c r="DA17" s="273"/>
      <c r="DB17" s="273"/>
      <c r="DC17" s="273"/>
      <c r="DD17" s="273"/>
      <c r="DE17" s="273"/>
      <c r="DF17" s="273"/>
      <c r="DG17" s="273"/>
      <c r="DH17" s="273"/>
      <c r="DI17" s="274"/>
      <c r="DJ17" s="262" t="s">
        <v>353</v>
      </c>
      <c r="DK17" s="273"/>
      <c r="DL17" s="273"/>
      <c r="DM17" s="273"/>
      <c r="DN17" s="273"/>
      <c r="DO17" s="273"/>
      <c r="DP17" s="273"/>
      <c r="DQ17" s="273"/>
      <c r="DR17" s="273"/>
      <c r="DS17" s="273"/>
      <c r="DT17" s="273"/>
      <c r="DU17" s="274"/>
    </row>
    <row r="18" spans="1:125" x14ac:dyDescent="0.25">
      <c r="A18" s="243">
        <v>1</v>
      </c>
      <c r="B18" s="244"/>
      <c r="C18" s="244"/>
      <c r="D18" s="244"/>
      <c r="E18" s="244"/>
      <c r="F18" s="245"/>
      <c r="G18" s="243">
        <v>2</v>
      </c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5"/>
      <c r="AC18" s="292">
        <v>3</v>
      </c>
      <c r="AD18" s="293"/>
      <c r="AE18" s="293"/>
      <c r="AF18" s="293"/>
      <c r="AG18" s="293"/>
      <c r="AH18" s="293"/>
      <c r="AI18" s="293"/>
      <c r="AJ18" s="293"/>
      <c r="AK18" s="293"/>
      <c r="AL18" s="292">
        <v>4</v>
      </c>
      <c r="AM18" s="293"/>
      <c r="AN18" s="293"/>
      <c r="AO18" s="293"/>
      <c r="AP18" s="293"/>
      <c r="AQ18" s="293"/>
      <c r="AR18" s="293"/>
      <c r="AS18" s="293"/>
      <c r="AT18" s="293"/>
      <c r="AU18" s="294"/>
      <c r="AV18" s="295">
        <v>5</v>
      </c>
      <c r="AW18" s="293"/>
      <c r="AX18" s="293"/>
      <c r="AY18" s="293"/>
      <c r="AZ18" s="293"/>
      <c r="BA18" s="293"/>
      <c r="BB18" s="293"/>
      <c r="BC18" s="293"/>
      <c r="BD18" s="294"/>
      <c r="BE18" s="243">
        <v>6</v>
      </c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5"/>
      <c r="BS18" s="243">
        <v>7</v>
      </c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5"/>
      <c r="CG18" s="243">
        <v>8</v>
      </c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5"/>
      <c r="CW18" s="243">
        <v>9</v>
      </c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5"/>
      <c r="DJ18" s="243">
        <v>10</v>
      </c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5"/>
    </row>
    <row r="19" spans="1:125" x14ac:dyDescent="0.25">
      <c r="A19" s="212" t="s">
        <v>34</v>
      </c>
      <c r="B19" s="213"/>
      <c r="C19" s="213"/>
      <c r="D19" s="213"/>
      <c r="E19" s="213"/>
      <c r="F19" s="214"/>
      <c r="G19" s="215" t="s">
        <v>378</v>
      </c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5"/>
      <c r="AC19" s="292">
        <v>295</v>
      </c>
      <c r="AD19" s="293"/>
      <c r="AE19" s="293"/>
      <c r="AF19" s="293"/>
      <c r="AG19" s="293"/>
      <c r="AH19" s="293"/>
      <c r="AI19" s="293"/>
      <c r="AJ19" s="293"/>
      <c r="AK19" s="293"/>
      <c r="AL19" s="292" t="s">
        <v>339</v>
      </c>
      <c r="AM19" s="293"/>
      <c r="AN19" s="293"/>
      <c r="AO19" s="293"/>
      <c r="AP19" s="293"/>
      <c r="AQ19" s="293"/>
      <c r="AR19" s="293"/>
      <c r="AS19" s="293"/>
      <c r="AT19" s="293"/>
      <c r="AU19" s="294"/>
      <c r="AV19" s="295" t="s">
        <v>339</v>
      </c>
      <c r="AW19" s="293"/>
      <c r="AX19" s="293"/>
      <c r="AY19" s="293"/>
      <c r="AZ19" s="293"/>
      <c r="BA19" s="293"/>
      <c r="BB19" s="293"/>
      <c r="BC19" s="293"/>
      <c r="BD19" s="294"/>
      <c r="BE19" s="221">
        <v>20000</v>
      </c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3"/>
      <c r="BS19" s="221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3"/>
      <c r="CG19" s="221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3"/>
      <c r="CW19" s="236">
        <v>20000</v>
      </c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8"/>
      <c r="DJ19" s="275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7"/>
    </row>
    <row r="20" spans="1:125" x14ac:dyDescent="0.25">
      <c r="A20" s="296"/>
      <c r="B20" s="297"/>
      <c r="C20" s="297"/>
      <c r="D20" s="297"/>
      <c r="E20" s="297"/>
      <c r="F20" s="298"/>
      <c r="G20" s="299" t="s">
        <v>329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60"/>
      <c r="AC20" s="292" t="s">
        <v>339</v>
      </c>
      <c r="AD20" s="293"/>
      <c r="AE20" s="293"/>
      <c r="AF20" s="293"/>
      <c r="AG20" s="293"/>
      <c r="AH20" s="293"/>
      <c r="AI20" s="293"/>
      <c r="AJ20" s="293"/>
      <c r="AK20" s="293"/>
      <c r="AL20" s="292" t="s">
        <v>339</v>
      </c>
      <c r="AM20" s="293"/>
      <c r="AN20" s="293"/>
      <c r="AO20" s="293"/>
      <c r="AP20" s="293"/>
      <c r="AQ20" s="293"/>
      <c r="AR20" s="293"/>
      <c r="AS20" s="293"/>
      <c r="AT20" s="293"/>
      <c r="AU20" s="294"/>
      <c r="AV20" s="295" t="s">
        <v>339</v>
      </c>
      <c r="AW20" s="293"/>
      <c r="AX20" s="293"/>
      <c r="AY20" s="293"/>
      <c r="AZ20" s="293"/>
      <c r="BA20" s="293"/>
      <c r="BB20" s="293"/>
      <c r="BC20" s="293"/>
      <c r="BD20" s="294"/>
      <c r="BE20" s="218" t="s">
        <v>339</v>
      </c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20"/>
      <c r="BS20" s="218" t="s">
        <v>339</v>
      </c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20"/>
      <c r="CG20" s="218" t="s">
        <v>339</v>
      </c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20"/>
      <c r="CW20" s="275" t="s">
        <v>339</v>
      </c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7"/>
      <c r="DJ20" s="275" t="s">
        <v>339</v>
      </c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7"/>
    </row>
    <row r="21" spans="1:125" x14ac:dyDescent="0.25">
      <c r="A21" s="278" t="s">
        <v>286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5"/>
      <c r="BE21" s="300">
        <f>BE19</f>
        <v>20000</v>
      </c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20"/>
      <c r="BS21" s="218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20"/>
      <c r="CG21" s="218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20"/>
      <c r="CW21" s="300">
        <f>CW19</f>
        <v>20000</v>
      </c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20"/>
      <c r="DJ21" s="218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20"/>
    </row>
    <row r="22" spans="1:125" x14ac:dyDescent="0.25">
      <c r="A22" s="301" t="s">
        <v>379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  <c r="BV22" s="302"/>
      <c r="BW22" s="302"/>
      <c r="BX22" s="302"/>
      <c r="BY22" s="302"/>
      <c r="BZ22" s="302"/>
      <c r="CA22" s="302"/>
      <c r="CB22" s="302"/>
      <c r="CC22" s="302"/>
      <c r="CD22" s="302"/>
      <c r="CE22" s="302"/>
      <c r="CF22" s="302"/>
      <c r="CG22" s="302"/>
      <c r="CH22" s="302"/>
      <c r="CI22" s="302"/>
      <c r="CJ22" s="302"/>
      <c r="CK22" s="302"/>
      <c r="CL22" s="302"/>
      <c r="CM22" s="302"/>
      <c r="CN22" s="302"/>
      <c r="CO22" s="302"/>
      <c r="CP22" s="302"/>
      <c r="CQ22" s="302"/>
      <c r="CR22" s="302"/>
      <c r="CS22" s="302"/>
      <c r="CT22" s="302"/>
      <c r="CU22" s="302"/>
      <c r="CV22" s="302"/>
      <c r="CW22" s="302"/>
      <c r="CX22" s="302"/>
      <c r="CY22" s="302"/>
      <c r="CZ22" s="302"/>
      <c r="DA22" s="302"/>
      <c r="DB22" s="302"/>
      <c r="DC22" s="302"/>
      <c r="DD22" s="302"/>
      <c r="DE22" s="302"/>
      <c r="DF22" s="302"/>
      <c r="DG22" s="302"/>
      <c r="DH22" s="302"/>
      <c r="DI22" s="302"/>
      <c r="DJ22" s="302"/>
      <c r="DK22" s="302"/>
      <c r="DL22" s="302"/>
      <c r="DM22" s="302"/>
      <c r="DN22" s="302"/>
      <c r="DO22" s="302"/>
      <c r="DP22" s="302"/>
      <c r="DQ22" s="302"/>
      <c r="DR22" s="302"/>
      <c r="DS22" s="302"/>
      <c r="DT22" s="302"/>
      <c r="DU22" s="302"/>
    </row>
  </sheetData>
  <mergeCells count="112">
    <mergeCell ref="A22:DU22"/>
    <mergeCell ref="CG20:CV20"/>
    <mergeCell ref="CW20:DI20"/>
    <mergeCell ref="DJ20:DU20"/>
    <mergeCell ref="A21:BD21"/>
    <mergeCell ref="BE21:BR21"/>
    <mergeCell ref="BS21:CF21"/>
    <mergeCell ref="CG21:CV21"/>
    <mergeCell ref="CW21:DI21"/>
    <mergeCell ref="DJ21:DU21"/>
    <mergeCell ref="CG19:CV19"/>
    <mergeCell ref="CW19:DI19"/>
    <mergeCell ref="DJ19:DU19"/>
    <mergeCell ref="A20:F20"/>
    <mergeCell ref="G20:AB20"/>
    <mergeCell ref="AC20:AK20"/>
    <mergeCell ref="AL20:AU20"/>
    <mergeCell ref="AV20:BD20"/>
    <mergeCell ref="BE20:BR20"/>
    <mergeCell ref="BS20:CF20"/>
    <mergeCell ref="CG18:CV18"/>
    <mergeCell ref="CW18:DI18"/>
    <mergeCell ref="DJ18:DU18"/>
    <mergeCell ref="A19:F19"/>
    <mergeCell ref="G19:AB19"/>
    <mergeCell ref="AC19:AK19"/>
    <mergeCell ref="AL19:AU19"/>
    <mergeCell ref="AV19:BD19"/>
    <mergeCell ref="BE19:BR19"/>
    <mergeCell ref="BS19:CF19"/>
    <mergeCell ref="CW16:DU16"/>
    <mergeCell ref="CW17:DI17"/>
    <mergeCell ref="DJ17:DU17"/>
    <mergeCell ref="A18:F18"/>
    <mergeCell ref="G18:AB18"/>
    <mergeCell ref="AC18:AK18"/>
    <mergeCell ref="AL18:AU18"/>
    <mergeCell ref="AV18:BD18"/>
    <mergeCell ref="BE18:BR18"/>
    <mergeCell ref="BS18:CF18"/>
    <mergeCell ref="A11:DU11"/>
    <mergeCell ref="A15:F17"/>
    <mergeCell ref="G15:AB17"/>
    <mergeCell ref="AC15:AK17"/>
    <mergeCell ref="AL15:AU17"/>
    <mergeCell ref="AV15:BD17"/>
    <mergeCell ref="BE15:BR17"/>
    <mergeCell ref="BS15:DU15"/>
    <mergeCell ref="BS16:CF17"/>
    <mergeCell ref="CG16:CV17"/>
    <mergeCell ref="A10:BD10"/>
    <mergeCell ref="BE10:BR10"/>
    <mergeCell ref="BS10:CF10"/>
    <mergeCell ref="CG10:CV10"/>
    <mergeCell ref="CW10:DI10"/>
    <mergeCell ref="DJ10:DU10"/>
    <mergeCell ref="DJ8:DU8"/>
    <mergeCell ref="A9:F9"/>
    <mergeCell ref="G9:AB9"/>
    <mergeCell ref="AC9:AP9"/>
    <mergeCell ref="AQ9:BD9"/>
    <mergeCell ref="BE9:BR9"/>
    <mergeCell ref="BS9:CF9"/>
    <mergeCell ref="CG9:CV9"/>
    <mergeCell ref="CW9:DI9"/>
    <mergeCell ref="DJ9:DU9"/>
    <mergeCell ref="CW7:DI7"/>
    <mergeCell ref="DJ7:DU7"/>
    <mergeCell ref="A8:F8"/>
    <mergeCell ref="G8:AB8"/>
    <mergeCell ref="AC8:AP8"/>
    <mergeCell ref="AQ8:BD8"/>
    <mergeCell ref="BE8:BR8"/>
    <mergeCell ref="BS8:CF8"/>
    <mergeCell ref="CG8:CV8"/>
    <mergeCell ref="CW8:DI8"/>
    <mergeCell ref="CG6:CV6"/>
    <mergeCell ref="CW6:DI6"/>
    <mergeCell ref="DJ6:DU6"/>
    <mergeCell ref="A7:F7"/>
    <mergeCell ref="G7:AB7"/>
    <mergeCell ref="AC7:AP7"/>
    <mergeCell ref="AQ7:BD7"/>
    <mergeCell ref="BE7:BR7"/>
    <mergeCell ref="BS7:CF7"/>
    <mergeCell ref="CG7:CV7"/>
    <mergeCell ref="A6:F6"/>
    <mergeCell ref="G6:AB6"/>
    <mergeCell ref="AC6:AP6"/>
    <mergeCell ref="AQ6:BD6"/>
    <mergeCell ref="BE6:BR6"/>
    <mergeCell ref="BS6:CF6"/>
    <mergeCell ref="DJ4:DU4"/>
    <mergeCell ref="A5:F5"/>
    <mergeCell ref="G5:AB5"/>
    <mergeCell ref="AC5:AP5"/>
    <mergeCell ref="AQ5:BD5"/>
    <mergeCell ref="BE5:BR5"/>
    <mergeCell ref="BS5:CF5"/>
    <mergeCell ref="CG5:CV5"/>
    <mergeCell ref="CW5:DI5"/>
    <mergeCell ref="DJ5:DU5"/>
    <mergeCell ref="A2:F4"/>
    <mergeCell ref="G2:AB4"/>
    <mergeCell ref="AC2:AP4"/>
    <mergeCell ref="AQ2:BD4"/>
    <mergeCell ref="BE2:BR4"/>
    <mergeCell ref="BS2:DU2"/>
    <mergeCell ref="BS3:CF4"/>
    <mergeCell ref="CG3:CV4"/>
    <mergeCell ref="CW3:DU3"/>
    <mergeCell ref="CW4:D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818E-0572-4044-92CB-8EC639462F63}">
  <dimension ref="A1:DT18"/>
  <sheetViews>
    <sheetView workbookViewId="0">
      <selection activeCell="DW19" sqref="DW19"/>
    </sheetView>
  </sheetViews>
  <sheetFormatPr defaultRowHeight="15" x14ac:dyDescent="0.25"/>
  <cols>
    <col min="1" max="1" width="9.140625" customWidth="1"/>
    <col min="2" max="2" width="2" customWidth="1"/>
    <col min="3" max="6" width="9.140625" hidden="1" customWidth="1"/>
    <col min="9" max="9" width="22.7109375" customWidth="1"/>
    <col min="10" max="25" width="9.140625" hidden="1" customWidth="1"/>
    <col min="27" max="27" width="2.85546875" customWidth="1"/>
    <col min="28" max="28" width="0.7109375" hidden="1" customWidth="1"/>
    <col min="29" max="38" width="9.140625" hidden="1" customWidth="1"/>
    <col min="40" max="40" width="6" customWidth="1"/>
    <col min="41" max="41" width="2.28515625" hidden="1" customWidth="1"/>
    <col min="42" max="50" width="9.140625" hidden="1" customWidth="1"/>
    <col min="51" max="51" width="0.28515625" hidden="1" customWidth="1"/>
    <col min="53" max="53" width="3.42578125" customWidth="1"/>
    <col min="54" max="54" width="5.140625" hidden="1" customWidth="1"/>
    <col min="55" max="63" width="9.140625" hidden="1" customWidth="1"/>
    <col min="65" max="65" width="7.28515625" customWidth="1"/>
    <col min="66" max="66" width="6.85546875" hidden="1" customWidth="1"/>
    <col min="67" max="75" width="9.140625" hidden="1" customWidth="1"/>
    <col min="77" max="77" width="6" customWidth="1"/>
    <col min="78" max="78" width="3.7109375" hidden="1" customWidth="1"/>
    <col min="79" max="88" width="9.140625" hidden="1" customWidth="1"/>
    <col min="90" max="90" width="5" customWidth="1"/>
    <col min="91" max="91" width="0.28515625" customWidth="1"/>
    <col min="92" max="103" width="9.140625" hidden="1" customWidth="1"/>
    <col min="105" max="105" width="0.85546875" customWidth="1"/>
    <col min="106" max="114" width="9.140625" hidden="1" customWidth="1"/>
    <col min="117" max="117" width="1.85546875" customWidth="1"/>
    <col min="118" max="124" width="9.140625" hidden="1" customWidth="1"/>
  </cols>
  <sheetData>
    <row r="1" spans="1:124" x14ac:dyDescent="0.25">
      <c r="A1" s="240" t="s">
        <v>380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</row>
    <row r="2" spans="1:124" x14ac:dyDescent="0.25">
      <c r="A2" s="240" t="s">
        <v>381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24" x14ac:dyDescent="0.2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</row>
    <row r="4" spans="1:124" x14ac:dyDescent="0.25">
      <c r="A4" s="259" t="s">
        <v>202</v>
      </c>
      <c r="B4" s="260"/>
      <c r="C4" s="260"/>
      <c r="D4" s="260"/>
      <c r="E4" s="260"/>
      <c r="F4" s="261"/>
      <c r="G4" s="259" t="s">
        <v>363</v>
      </c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1"/>
      <c r="Z4" s="259" t="s">
        <v>382</v>
      </c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1"/>
      <c r="AM4" s="259" t="s">
        <v>383</v>
      </c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1"/>
      <c r="AZ4" s="259" t="s">
        <v>384</v>
      </c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59" t="s">
        <v>385</v>
      </c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1"/>
      <c r="BX4" s="262" t="s">
        <v>329</v>
      </c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4"/>
    </row>
    <row r="5" spans="1:124" ht="48.75" customHeight="1" x14ac:dyDescent="0.25">
      <c r="A5" s="263"/>
      <c r="B5" s="264"/>
      <c r="C5" s="264"/>
      <c r="D5" s="264"/>
      <c r="E5" s="264"/>
      <c r="F5" s="265"/>
      <c r="G5" s="263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5"/>
      <c r="Z5" s="263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5"/>
      <c r="AM5" s="263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5"/>
      <c r="AZ5" s="263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3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5"/>
      <c r="BX5" s="266" t="s">
        <v>386</v>
      </c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3"/>
      <c r="CK5" s="266" t="s">
        <v>331</v>
      </c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3"/>
      <c r="CZ5" s="262" t="s">
        <v>332</v>
      </c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6"/>
    </row>
    <row r="6" spans="1:124" ht="40.5" customHeight="1" x14ac:dyDescent="0.25">
      <c r="A6" s="270"/>
      <c r="B6" s="271"/>
      <c r="C6" s="271"/>
      <c r="D6" s="271"/>
      <c r="E6" s="271"/>
      <c r="F6" s="272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2"/>
      <c r="Z6" s="270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2"/>
      <c r="AM6" s="270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2"/>
      <c r="AZ6" s="270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0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2"/>
      <c r="BX6" s="205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7"/>
      <c r="CK6" s="205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7"/>
      <c r="CZ6" s="262" t="s">
        <v>336</v>
      </c>
      <c r="DA6" s="273"/>
      <c r="DB6" s="273"/>
      <c r="DC6" s="273"/>
      <c r="DD6" s="273"/>
      <c r="DE6" s="273"/>
      <c r="DF6" s="273"/>
      <c r="DG6" s="273"/>
      <c r="DH6" s="273"/>
      <c r="DI6" s="273"/>
      <c r="DJ6" s="274"/>
      <c r="DK6" s="262" t="s">
        <v>353</v>
      </c>
      <c r="DL6" s="273"/>
      <c r="DM6" s="273"/>
      <c r="DN6" s="273"/>
      <c r="DO6" s="273"/>
      <c r="DP6" s="273"/>
      <c r="DQ6" s="273"/>
      <c r="DR6" s="273"/>
      <c r="DS6" s="273"/>
      <c r="DT6" s="274"/>
    </row>
    <row r="7" spans="1:124" x14ac:dyDescent="0.25">
      <c r="A7" s="243">
        <v>1</v>
      </c>
      <c r="B7" s="244"/>
      <c r="C7" s="244"/>
      <c r="D7" s="244"/>
      <c r="E7" s="244"/>
      <c r="F7" s="245"/>
      <c r="G7" s="243">
        <v>2</v>
      </c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5"/>
      <c r="Z7" s="243">
        <v>3</v>
      </c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5"/>
      <c r="AM7" s="243">
        <v>4</v>
      </c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5"/>
      <c r="AZ7" s="243">
        <v>5</v>
      </c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3">
        <v>6</v>
      </c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5"/>
      <c r="BX7" s="243">
        <v>7</v>
      </c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5"/>
      <c r="CK7" s="243">
        <v>8</v>
      </c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5"/>
      <c r="CZ7" s="243">
        <v>9</v>
      </c>
      <c r="DA7" s="244"/>
      <c r="DB7" s="244"/>
      <c r="DC7" s="244"/>
      <c r="DD7" s="244"/>
      <c r="DE7" s="244"/>
      <c r="DF7" s="244"/>
      <c r="DG7" s="244"/>
      <c r="DH7" s="244"/>
      <c r="DI7" s="244"/>
      <c r="DJ7" s="245"/>
      <c r="DK7" s="243">
        <v>10</v>
      </c>
      <c r="DL7" s="244"/>
      <c r="DM7" s="244"/>
      <c r="DN7" s="244"/>
      <c r="DO7" s="244"/>
      <c r="DP7" s="244"/>
      <c r="DQ7" s="244"/>
      <c r="DR7" s="244"/>
      <c r="DS7" s="244"/>
      <c r="DT7" s="245"/>
    </row>
    <row r="8" spans="1:124" ht="28.5" customHeight="1" x14ac:dyDescent="0.25">
      <c r="A8" s="212" t="s">
        <v>34</v>
      </c>
      <c r="B8" s="213"/>
      <c r="C8" s="213"/>
      <c r="D8" s="213"/>
      <c r="E8" s="213"/>
      <c r="F8" s="214"/>
      <c r="G8" s="299" t="s">
        <v>387</v>
      </c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4"/>
      <c r="Z8" s="218">
        <v>1</v>
      </c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20"/>
      <c r="AM8" s="218">
        <v>12</v>
      </c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20"/>
      <c r="AZ8" s="218">
        <v>2500</v>
      </c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21">
        <f>AM8*AZ8</f>
        <v>30000</v>
      </c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3"/>
      <c r="BX8" s="221">
        <f>BL8</f>
        <v>30000</v>
      </c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3"/>
      <c r="CK8" s="218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20"/>
      <c r="CZ8" s="218"/>
      <c r="DA8" s="219"/>
      <c r="DB8" s="219"/>
      <c r="DC8" s="219"/>
      <c r="DD8" s="219"/>
      <c r="DE8" s="219"/>
      <c r="DF8" s="219"/>
      <c r="DG8" s="219"/>
      <c r="DH8" s="219"/>
      <c r="DI8" s="219"/>
      <c r="DJ8" s="220"/>
      <c r="DK8" s="218"/>
      <c r="DL8" s="219"/>
      <c r="DM8" s="219"/>
      <c r="DN8" s="219"/>
      <c r="DO8" s="219"/>
      <c r="DP8" s="219"/>
      <c r="DQ8" s="219"/>
      <c r="DR8" s="219"/>
      <c r="DS8" s="219"/>
      <c r="DT8" s="220"/>
    </row>
    <row r="9" spans="1:124" ht="41.25" customHeight="1" x14ac:dyDescent="0.25">
      <c r="A9" s="212" t="s">
        <v>35</v>
      </c>
      <c r="B9" s="213"/>
      <c r="C9" s="213"/>
      <c r="D9" s="213"/>
      <c r="E9" s="213"/>
      <c r="F9" s="214"/>
      <c r="G9" s="299" t="s">
        <v>388</v>
      </c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4"/>
      <c r="Z9" s="218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20"/>
      <c r="AM9" s="218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20"/>
      <c r="AZ9" s="218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21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3"/>
      <c r="BX9" s="221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3"/>
      <c r="CK9" s="218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20"/>
      <c r="CZ9" s="218"/>
      <c r="DA9" s="219"/>
      <c r="DB9" s="219"/>
      <c r="DC9" s="219"/>
      <c r="DD9" s="219"/>
      <c r="DE9" s="219"/>
      <c r="DF9" s="219"/>
      <c r="DG9" s="219"/>
      <c r="DH9" s="219"/>
      <c r="DI9" s="219"/>
      <c r="DJ9" s="220"/>
      <c r="DK9" s="218"/>
      <c r="DL9" s="219"/>
      <c r="DM9" s="219"/>
      <c r="DN9" s="219"/>
      <c r="DO9" s="219"/>
      <c r="DP9" s="219"/>
      <c r="DQ9" s="219"/>
      <c r="DR9" s="219"/>
      <c r="DS9" s="219"/>
      <c r="DT9" s="220"/>
    </row>
    <row r="10" spans="1:124" x14ac:dyDescent="0.25">
      <c r="A10" s="212" t="s">
        <v>36</v>
      </c>
      <c r="B10" s="213"/>
      <c r="C10" s="213"/>
      <c r="D10" s="213"/>
      <c r="E10" s="213"/>
      <c r="F10" s="214"/>
      <c r="G10" s="299" t="s">
        <v>389</v>
      </c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4"/>
      <c r="Z10" s="218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20"/>
      <c r="AM10" s="218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20"/>
      <c r="AZ10" s="218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21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3"/>
      <c r="BX10" s="221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3"/>
      <c r="CK10" s="218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20"/>
      <c r="CZ10" s="218"/>
      <c r="DA10" s="219"/>
      <c r="DB10" s="219"/>
      <c r="DC10" s="219"/>
      <c r="DD10" s="219"/>
      <c r="DE10" s="219"/>
      <c r="DF10" s="219"/>
      <c r="DG10" s="219"/>
      <c r="DH10" s="219"/>
      <c r="DI10" s="219"/>
      <c r="DJ10" s="220"/>
      <c r="DK10" s="218"/>
      <c r="DL10" s="219"/>
      <c r="DM10" s="219"/>
      <c r="DN10" s="219"/>
      <c r="DO10" s="219"/>
      <c r="DP10" s="219"/>
      <c r="DQ10" s="219"/>
      <c r="DR10" s="219"/>
      <c r="DS10" s="219"/>
      <c r="DT10" s="220"/>
    </row>
    <row r="11" spans="1:124" ht="59.25" customHeight="1" x14ac:dyDescent="0.25">
      <c r="A11" s="212" t="s">
        <v>37</v>
      </c>
      <c r="B11" s="213"/>
      <c r="C11" s="213"/>
      <c r="D11" s="213"/>
      <c r="E11" s="213"/>
      <c r="F11" s="214"/>
      <c r="G11" s="299" t="s">
        <v>390</v>
      </c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4"/>
      <c r="Z11" s="218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20"/>
      <c r="AM11" s="218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20"/>
      <c r="AZ11" s="218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21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3"/>
      <c r="BX11" s="221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3"/>
      <c r="CK11" s="218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20"/>
      <c r="CZ11" s="218"/>
      <c r="DA11" s="219"/>
      <c r="DB11" s="219"/>
      <c r="DC11" s="219"/>
      <c r="DD11" s="219"/>
      <c r="DE11" s="219"/>
      <c r="DF11" s="219"/>
      <c r="DG11" s="219"/>
      <c r="DH11" s="219"/>
      <c r="DI11" s="219"/>
      <c r="DJ11" s="220"/>
      <c r="DK11" s="218"/>
      <c r="DL11" s="219"/>
      <c r="DM11" s="219"/>
      <c r="DN11" s="219"/>
      <c r="DO11" s="219"/>
      <c r="DP11" s="219"/>
      <c r="DQ11" s="219"/>
      <c r="DR11" s="219"/>
      <c r="DS11" s="219"/>
      <c r="DT11" s="220"/>
    </row>
    <row r="12" spans="1:124" ht="34.5" customHeight="1" x14ac:dyDescent="0.25">
      <c r="A12" s="212" t="s">
        <v>38</v>
      </c>
      <c r="B12" s="213"/>
      <c r="C12" s="213"/>
      <c r="D12" s="213"/>
      <c r="E12" s="213"/>
      <c r="F12" s="214"/>
      <c r="G12" s="299" t="s">
        <v>391</v>
      </c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4"/>
      <c r="Z12" s="218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20"/>
      <c r="AM12" s="218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20"/>
      <c r="AZ12" s="218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21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3"/>
      <c r="BX12" s="221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3"/>
      <c r="CK12" s="218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20"/>
      <c r="CZ12" s="218"/>
      <c r="DA12" s="219"/>
      <c r="DB12" s="219"/>
      <c r="DC12" s="219"/>
      <c r="DD12" s="219"/>
      <c r="DE12" s="219"/>
      <c r="DF12" s="219"/>
      <c r="DG12" s="219"/>
      <c r="DH12" s="219"/>
      <c r="DI12" s="219"/>
      <c r="DJ12" s="220"/>
      <c r="DK12" s="218"/>
      <c r="DL12" s="219"/>
      <c r="DM12" s="219"/>
      <c r="DN12" s="219"/>
      <c r="DO12" s="219"/>
      <c r="DP12" s="219"/>
      <c r="DQ12" s="219"/>
      <c r="DR12" s="219"/>
      <c r="DS12" s="219"/>
      <c r="DT12" s="220"/>
    </row>
    <row r="13" spans="1:124" ht="27" customHeight="1" x14ac:dyDescent="0.25">
      <c r="A13" s="212" t="s">
        <v>39</v>
      </c>
      <c r="B13" s="213"/>
      <c r="C13" s="213"/>
      <c r="D13" s="213"/>
      <c r="E13" s="213"/>
      <c r="F13" s="214"/>
      <c r="G13" s="299" t="s">
        <v>392</v>
      </c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4"/>
      <c r="Z13" s="218">
        <v>1</v>
      </c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20"/>
      <c r="AM13" s="218">
        <v>12</v>
      </c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20"/>
      <c r="AZ13" s="218">
        <v>550</v>
      </c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21">
        <f>AM13*AZ13</f>
        <v>6600</v>
      </c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3"/>
      <c r="BX13" s="221">
        <f>BL13</f>
        <v>6600</v>
      </c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3"/>
      <c r="CK13" s="218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20"/>
      <c r="CZ13" s="218"/>
      <c r="DA13" s="219"/>
      <c r="DB13" s="219"/>
      <c r="DC13" s="219"/>
      <c r="DD13" s="219"/>
      <c r="DE13" s="219"/>
      <c r="DF13" s="219"/>
      <c r="DG13" s="219"/>
      <c r="DH13" s="219"/>
      <c r="DI13" s="219"/>
      <c r="DJ13" s="220"/>
      <c r="DK13" s="218"/>
      <c r="DL13" s="219"/>
      <c r="DM13" s="219"/>
      <c r="DN13" s="219"/>
      <c r="DO13" s="219"/>
      <c r="DP13" s="219"/>
      <c r="DQ13" s="219"/>
      <c r="DR13" s="219"/>
      <c r="DS13" s="219"/>
      <c r="DT13" s="220"/>
    </row>
    <row r="14" spans="1:124" x14ac:dyDescent="0.25">
      <c r="A14" s="212" t="s">
        <v>40</v>
      </c>
      <c r="B14" s="213"/>
      <c r="C14" s="213"/>
      <c r="D14" s="213"/>
      <c r="E14" s="213"/>
      <c r="F14" s="214"/>
      <c r="G14" s="299" t="s">
        <v>393</v>
      </c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4"/>
      <c r="Z14" s="218">
        <v>1</v>
      </c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20"/>
      <c r="AM14" s="218">
        <v>12</v>
      </c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20"/>
      <c r="AZ14" s="218">
        <v>8300</v>
      </c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21">
        <f>AM14*AZ14</f>
        <v>99600</v>
      </c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3"/>
      <c r="BX14" s="221">
        <f>BL14</f>
        <v>99600</v>
      </c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3"/>
      <c r="CK14" s="218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20"/>
      <c r="CZ14" s="218"/>
      <c r="DA14" s="219"/>
      <c r="DB14" s="219"/>
      <c r="DC14" s="219"/>
      <c r="DD14" s="219"/>
      <c r="DE14" s="219"/>
      <c r="DF14" s="219"/>
      <c r="DG14" s="219"/>
      <c r="DH14" s="219"/>
      <c r="DI14" s="219"/>
      <c r="DJ14" s="220"/>
      <c r="DK14" s="218"/>
      <c r="DL14" s="219"/>
      <c r="DM14" s="219"/>
      <c r="DN14" s="219"/>
      <c r="DO14" s="219"/>
      <c r="DP14" s="219"/>
      <c r="DQ14" s="219"/>
      <c r="DR14" s="219"/>
      <c r="DS14" s="219"/>
      <c r="DT14" s="220"/>
    </row>
    <row r="15" spans="1:124" ht="27.75" customHeight="1" x14ac:dyDescent="0.25">
      <c r="A15" s="212" t="s">
        <v>41</v>
      </c>
      <c r="B15" s="213"/>
      <c r="C15" s="213"/>
      <c r="D15" s="213"/>
      <c r="E15" s="213"/>
      <c r="F15" s="214"/>
      <c r="G15" s="299" t="s">
        <v>394</v>
      </c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4"/>
      <c r="Z15" s="218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20"/>
      <c r="AM15" s="218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20"/>
      <c r="AZ15" s="218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21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3"/>
      <c r="BX15" s="221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3"/>
      <c r="CK15" s="218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20"/>
      <c r="CZ15" s="218"/>
      <c r="DA15" s="219"/>
      <c r="DB15" s="219"/>
      <c r="DC15" s="219"/>
      <c r="DD15" s="219"/>
      <c r="DE15" s="219"/>
      <c r="DF15" s="219"/>
      <c r="DG15" s="219"/>
      <c r="DH15" s="219"/>
      <c r="DI15" s="219"/>
      <c r="DJ15" s="220"/>
      <c r="DK15" s="218"/>
      <c r="DL15" s="219"/>
      <c r="DM15" s="219"/>
      <c r="DN15" s="219"/>
      <c r="DO15" s="219"/>
      <c r="DP15" s="219"/>
      <c r="DQ15" s="219"/>
      <c r="DR15" s="219"/>
      <c r="DS15" s="219"/>
      <c r="DT15" s="220"/>
    </row>
    <row r="16" spans="1:124" x14ac:dyDescent="0.25">
      <c r="A16" s="296"/>
      <c r="B16" s="297"/>
      <c r="C16" s="297"/>
      <c r="D16" s="297"/>
      <c r="E16" s="297"/>
      <c r="F16" s="298"/>
      <c r="G16" s="299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4"/>
      <c r="Z16" s="218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20"/>
      <c r="AM16" s="218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20"/>
      <c r="AZ16" s="218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21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3"/>
      <c r="BX16" s="221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3"/>
      <c r="CK16" s="218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20"/>
      <c r="CZ16" s="218"/>
      <c r="DA16" s="219"/>
      <c r="DB16" s="219"/>
      <c r="DC16" s="219"/>
      <c r="DD16" s="219"/>
      <c r="DE16" s="219"/>
      <c r="DF16" s="219"/>
      <c r="DG16" s="219"/>
      <c r="DH16" s="219"/>
      <c r="DI16" s="219"/>
      <c r="DJ16" s="220"/>
      <c r="DK16" s="218"/>
      <c r="DL16" s="219"/>
      <c r="DM16" s="219"/>
      <c r="DN16" s="219"/>
      <c r="DO16" s="219"/>
      <c r="DP16" s="219"/>
      <c r="DQ16" s="219"/>
      <c r="DR16" s="219"/>
      <c r="DS16" s="219"/>
      <c r="DT16" s="220"/>
    </row>
    <row r="17" spans="1:124" x14ac:dyDescent="0.25">
      <c r="A17" s="278" t="s">
        <v>286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7"/>
      <c r="BL17" s="221">
        <f>SUM(BL8:BL16)</f>
        <v>136200</v>
      </c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3"/>
      <c r="BX17" s="221">
        <f>SUM(BX8:BX16)</f>
        <v>136200</v>
      </c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3"/>
      <c r="CK17" s="218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20"/>
      <c r="CZ17" s="218"/>
      <c r="DA17" s="219"/>
      <c r="DB17" s="219"/>
      <c r="DC17" s="219"/>
      <c r="DD17" s="219"/>
      <c r="DE17" s="219"/>
      <c r="DF17" s="219"/>
      <c r="DG17" s="219"/>
      <c r="DH17" s="219"/>
      <c r="DI17" s="219"/>
      <c r="DJ17" s="220"/>
      <c r="DK17" s="218"/>
      <c r="DL17" s="219"/>
      <c r="DM17" s="219"/>
      <c r="DN17" s="219"/>
      <c r="DO17" s="219"/>
      <c r="DP17" s="219"/>
      <c r="DQ17" s="219"/>
      <c r="DR17" s="219"/>
      <c r="DS17" s="219"/>
      <c r="DT17" s="220"/>
    </row>
    <row r="18" spans="1:124" x14ac:dyDescent="0.25">
      <c r="A18" s="257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257"/>
      <c r="DK18" s="257"/>
      <c r="DL18" s="257"/>
      <c r="DM18" s="257"/>
      <c r="DN18" s="257"/>
      <c r="DO18" s="257"/>
      <c r="DP18" s="257"/>
      <c r="DQ18" s="257"/>
      <c r="DR18" s="257"/>
      <c r="DS18" s="257"/>
      <c r="DT18" s="257"/>
    </row>
  </sheetData>
  <mergeCells count="118">
    <mergeCell ref="BX16:CJ16"/>
    <mergeCell ref="CK16:CY16"/>
    <mergeCell ref="CZ16:DJ16"/>
    <mergeCell ref="DK16:DT16"/>
    <mergeCell ref="A17:BK17"/>
    <mergeCell ref="BL17:BW17"/>
    <mergeCell ref="BX17:CJ17"/>
    <mergeCell ref="CK17:CY17"/>
    <mergeCell ref="CZ17:DJ17"/>
    <mergeCell ref="DK17:DT17"/>
    <mergeCell ref="BX15:CJ15"/>
    <mergeCell ref="CK15:CY15"/>
    <mergeCell ref="CZ15:DJ15"/>
    <mergeCell ref="DK15:DT15"/>
    <mergeCell ref="A16:F16"/>
    <mergeCell ref="G16:Y16"/>
    <mergeCell ref="Z16:AL16"/>
    <mergeCell ref="AM16:AY16"/>
    <mergeCell ref="AZ16:BK16"/>
    <mergeCell ref="BL16:BW16"/>
    <mergeCell ref="BX14:CJ14"/>
    <mergeCell ref="CK14:CY14"/>
    <mergeCell ref="CZ14:DJ14"/>
    <mergeCell ref="DK14:DT14"/>
    <mergeCell ref="A15:F15"/>
    <mergeCell ref="G15:Y15"/>
    <mergeCell ref="Z15:AL15"/>
    <mergeCell ref="AM15:AY15"/>
    <mergeCell ref="AZ15:BK15"/>
    <mergeCell ref="BL15:BW15"/>
    <mergeCell ref="BX13:CJ13"/>
    <mergeCell ref="CK13:CY13"/>
    <mergeCell ref="CZ13:DJ13"/>
    <mergeCell ref="DK13:DT13"/>
    <mergeCell ref="A14:F14"/>
    <mergeCell ref="G14:Y14"/>
    <mergeCell ref="Z14:AL14"/>
    <mergeCell ref="AM14:AY14"/>
    <mergeCell ref="AZ14:BK14"/>
    <mergeCell ref="BL14:BW14"/>
    <mergeCell ref="BX12:CJ12"/>
    <mergeCell ref="CK12:CY12"/>
    <mergeCell ref="CZ12:DJ12"/>
    <mergeCell ref="DK12:DT12"/>
    <mergeCell ref="A13:F13"/>
    <mergeCell ref="G13:Y13"/>
    <mergeCell ref="Z13:AL13"/>
    <mergeCell ref="AM13:AY13"/>
    <mergeCell ref="AZ13:BK13"/>
    <mergeCell ref="BL13:BW13"/>
    <mergeCell ref="BX11:CJ11"/>
    <mergeCell ref="CK11:CY11"/>
    <mergeCell ref="CZ11:DJ11"/>
    <mergeCell ref="DK11:DT11"/>
    <mergeCell ref="A12:F12"/>
    <mergeCell ref="G12:Y12"/>
    <mergeCell ref="Z12:AL12"/>
    <mergeCell ref="AM12:AY12"/>
    <mergeCell ref="AZ12:BK12"/>
    <mergeCell ref="BL12:BW12"/>
    <mergeCell ref="BX10:CJ10"/>
    <mergeCell ref="CK10:CY10"/>
    <mergeCell ref="CZ10:DJ10"/>
    <mergeCell ref="DK10:DT10"/>
    <mergeCell ref="A11:F11"/>
    <mergeCell ref="G11:Y11"/>
    <mergeCell ref="Z11:AL11"/>
    <mergeCell ref="AM11:AY11"/>
    <mergeCell ref="AZ11:BK11"/>
    <mergeCell ref="BL11:BW11"/>
    <mergeCell ref="BX9:CJ9"/>
    <mergeCell ref="CK9:CY9"/>
    <mergeCell ref="CZ9:DJ9"/>
    <mergeCell ref="DK9:DT9"/>
    <mergeCell ref="A10:F10"/>
    <mergeCell ref="G10:Y10"/>
    <mergeCell ref="Z10:AL10"/>
    <mergeCell ref="AM10:AY10"/>
    <mergeCell ref="AZ10:BK10"/>
    <mergeCell ref="BL10:BW10"/>
    <mergeCell ref="BX8:CJ8"/>
    <mergeCell ref="CK8:CY8"/>
    <mergeCell ref="CZ8:DJ8"/>
    <mergeCell ref="DK8:DT8"/>
    <mergeCell ref="A9:F9"/>
    <mergeCell ref="G9:Y9"/>
    <mergeCell ref="Z9:AL9"/>
    <mergeCell ref="AM9:AY9"/>
    <mergeCell ref="AZ9:BK9"/>
    <mergeCell ref="BL9:BW9"/>
    <mergeCell ref="BX7:CJ7"/>
    <mergeCell ref="CK7:CY7"/>
    <mergeCell ref="CZ7:DJ7"/>
    <mergeCell ref="DK7:DT7"/>
    <mergeCell ref="A8:F8"/>
    <mergeCell ref="G8:Y8"/>
    <mergeCell ref="Z8:AL8"/>
    <mergeCell ref="AM8:AY8"/>
    <mergeCell ref="AZ8:BK8"/>
    <mergeCell ref="BL8:BW8"/>
    <mergeCell ref="A7:F7"/>
    <mergeCell ref="G7:Y7"/>
    <mergeCell ref="Z7:AL7"/>
    <mergeCell ref="AM7:AY7"/>
    <mergeCell ref="AZ7:BK7"/>
    <mergeCell ref="BL7:BW7"/>
    <mergeCell ref="BX4:DT4"/>
    <mergeCell ref="BX5:CJ6"/>
    <mergeCell ref="CK5:CY6"/>
    <mergeCell ref="CZ5:DT5"/>
    <mergeCell ref="CZ6:DJ6"/>
    <mergeCell ref="DK6:DT6"/>
    <mergeCell ref="A4:F6"/>
    <mergeCell ref="G4:Y6"/>
    <mergeCell ref="Z4:AL6"/>
    <mergeCell ref="AM4:AY6"/>
    <mergeCell ref="AZ4:BK6"/>
    <mergeCell ref="BL4:BW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5D40-D0F1-4397-B8EE-976DEF89D5D7}">
  <dimension ref="A1:DU10"/>
  <sheetViews>
    <sheetView workbookViewId="0">
      <selection activeCell="K32" sqref="K32"/>
    </sheetView>
  </sheetViews>
  <sheetFormatPr defaultRowHeight="15" x14ac:dyDescent="0.25"/>
  <cols>
    <col min="2" max="2" width="1.85546875" customWidth="1"/>
    <col min="3" max="6" width="9.140625" hidden="1" customWidth="1"/>
    <col min="9" max="9" width="7.85546875" customWidth="1"/>
    <col min="10" max="27" width="9.140625" hidden="1" customWidth="1"/>
    <col min="30" max="30" width="3" customWidth="1"/>
    <col min="31" max="41" width="9.140625" hidden="1" customWidth="1"/>
    <col min="44" max="44" width="1.5703125" customWidth="1"/>
    <col min="45" max="55" width="9.140625" hidden="1" customWidth="1"/>
    <col min="58" max="58" width="2.140625" customWidth="1"/>
    <col min="59" max="69" width="9.140625" hidden="1" customWidth="1"/>
    <col min="72" max="72" width="3.7109375" customWidth="1"/>
    <col min="73" max="83" width="9.140625" hidden="1" customWidth="1"/>
    <col min="86" max="86" width="1" customWidth="1"/>
    <col min="87" max="99" width="9.140625" hidden="1" customWidth="1"/>
    <col min="102" max="102" width="4.85546875" customWidth="1"/>
    <col min="103" max="112" width="9.140625" hidden="1" customWidth="1"/>
    <col min="117" max="117" width="5.5703125" customWidth="1"/>
    <col min="118" max="125" width="9.140625" hidden="1" customWidth="1"/>
  </cols>
  <sheetData>
    <row r="1" spans="1:125" x14ac:dyDescent="0.25">
      <c r="A1" s="240" t="s">
        <v>395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</row>
    <row r="2" spans="1:125" x14ac:dyDescent="0.2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25" x14ac:dyDescent="0.25">
      <c r="A3" s="259" t="s">
        <v>202</v>
      </c>
      <c r="B3" s="260"/>
      <c r="C3" s="260"/>
      <c r="D3" s="260"/>
      <c r="E3" s="260"/>
      <c r="F3" s="261"/>
      <c r="G3" s="259" t="s">
        <v>363</v>
      </c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1"/>
      <c r="AB3" s="259" t="s">
        <v>396</v>
      </c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1"/>
      <c r="AP3" s="259" t="s">
        <v>397</v>
      </c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59" t="s">
        <v>398</v>
      </c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1"/>
      <c r="BR3" s="262" t="s">
        <v>329</v>
      </c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6"/>
    </row>
    <row r="4" spans="1:125" ht="33.75" customHeight="1" x14ac:dyDescent="0.25">
      <c r="A4" s="263"/>
      <c r="B4" s="264"/>
      <c r="C4" s="264"/>
      <c r="D4" s="264"/>
      <c r="E4" s="264"/>
      <c r="F4" s="265"/>
      <c r="G4" s="263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5"/>
      <c r="AB4" s="263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5"/>
      <c r="AP4" s="263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3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5"/>
      <c r="BR4" s="266" t="s">
        <v>386</v>
      </c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3"/>
      <c r="CF4" s="266" t="s">
        <v>331</v>
      </c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3"/>
      <c r="CV4" s="305" t="s">
        <v>332</v>
      </c>
      <c r="CW4" s="305"/>
      <c r="CX4" s="305"/>
      <c r="CY4" s="305"/>
      <c r="CZ4" s="305"/>
      <c r="DA4" s="305"/>
      <c r="DB4" s="305"/>
      <c r="DC4" s="305"/>
      <c r="DD4" s="305"/>
      <c r="DE4" s="305"/>
      <c r="DF4" s="305"/>
      <c r="DG4" s="305"/>
      <c r="DH4" s="305"/>
      <c r="DI4" s="305"/>
      <c r="DJ4" s="305"/>
      <c r="DK4" s="305"/>
      <c r="DL4" s="305"/>
      <c r="DM4" s="305"/>
      <c r="DN4" s="305"/>
      <c r="DO4" s="305"/>
      <c r="DP4" s="305"/>
      <c r="DQ4" s="305"/>
      <c r="DR4" s="305"/>
      <c r="DS4" s="305"/>
      <c r="DT4" s="305"/>
      <c r="DU4" s="306"/>
    </row>
    <row r="5" spans="1:125" ht="35.25" customHeight="1" x14ac:dyDescent="0.25">
      <c r="A5" s="270"/>
      <c r="B5" s="271"/>
      <c r="C5" s="271"/>
      <c r="D5" s="271"/>
      <c r="E5" s="271"/>
      <c r="F5" s="272"/>
      <c r="G5" s="270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2"/>
      <c r="AB5" s="270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2"/>
      <c r="AP5" s="270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0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2"/>
      <c r="BR5" s="205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7"/>
      <c r="CF5" s="205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7"/>
      <c r="CV5" s="262" t="s">
        <v>336</v>
      </c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4"/>
      <c r="DI5" s="262" t="s">
        <v>353</v>
      </c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4"/>
    </row>
    <row r="6" spans="1:125" x14ac:dyDescent="0.25">
      <c r="A6" s="243">
        <v>1</v>
      </c>
      <c r="B6" s="244"/>
      <c r="C6" s="244"/>
      <c r="D6" s="244"/>
      <c r="E6" s="244"/>
      <c r="F6" s="245"/>
      <c r="G6" s="243">
        <v>2</v>
      </c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5"/>
      <c r="AB6" s="243">
        <v>3</v>
      </c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5"/>
      <c r="AP6" s="243">
        <v>4</v>
      </c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3">
        <v>5</v>
      </c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  <c r="BR6" s="243">
        <v>6</v>
      </c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5"/>
      <c r="CF6" s="243">
        <v>7</v>
      </c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5"/>
      <c r="CV6" s="243">
        <v>8</v>
      </c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5"/>
      <c r="DI6" s="243">
        <v>9</v>
      </c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5"/>
    </row>
    <row r="7" spans="1:125" ht="32.25" customHeight="1" x14ac:dyDescent="0.25">
      <c r="A7" s="307" t="s">
        <v>34</v>
      </c>
      <c r="B7" s="308"/>
      <c r="C7" s="308"/>
      <c r="D7" s="308"/>
      <c r="E7" s="308"/>
      <c r="F7" s="309"/>
      <c r="G7" s="299" t="s">
        <v>399</v>
      </c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4"/>
      <c r="AB7" s="218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20"/>
      <c r="AP7" s="218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8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20"/>
      <c r="BR7" s="218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20"/>
      <c r="CF7" s="218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20"/>
      <c r="CV7" s="218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20"/>
      <c r="DI7" s="218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20"/>
    </row>
    <row r="8" spans="1:125" ht="38.25" customHeight="1" x14ac:dyDescent="0.25">
      <c r="A8" s="307" t="s">
        <v>35</v>
      </c>
      <c r="B8" s="308"/>
      <c r="C8" s="308"/>
      <c r="D8" s="308"/>
      <c r="E8" s="308"/>
      <c r="F8" s="309"/>
      <c r="G8" s="299" t="s">
        <v>400</v>
      </c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4"/>
      <c r="AB8" s="218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20"/>
      <c r="AP8" s="218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8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20"/>
      <c r="BR8" s="218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20"/>
      <c r="CF8" s="218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20"/>
      <c r="CV8" s="218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20"/>
      <c r="DI8" s="218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20"/>
    </row>
    <row r="9" spans="1:125" x14ac:dyDescent="0.25">
      <c r="A9" s="310"/>
      <c r="B9" s="311"/>
      <c r="C9" s="311"/>
      <c r="D9" s="311"/>
      <c r="E9" s="311"/>
      <c r="F9" s="312"/>
      <c r="G9" s="299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4"/>
      <c r="AB9" s="218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20"/>
      <c r="AP9" s="218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8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20"/>
      <c r="BR9" s="218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20"/>
      <c r="CF9" s="218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20"/>
      <c r="CV9" s="218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9"/>
      <c r="DH9" s="220"/>
      <c r="DI9" s="218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20"/>
    </row>
    <row r="10" spans="1:125" x14ac:dyDescent="0.25">
      <c r="A10" s="313" t="s">
        <v>286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5"/>
      <c r="BD10" s="218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20"/>
      <c r="BR10" s="218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20"/>
      <c r="CF10" s="218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20"/>
      <c r="CV10" s="218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20"/>
      <c r="DI10" s="218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20"/>
    </row>
  </sheetData>
  <mergeCells count="53">
    <mergeCell ref="DI9:DU9"/>
    <mergeCell ref="A10:BC10"/>
    <mergeCell ref="BD10:BQ10"/>
    <mergeCell ref="BR10:CE10"/>
    <mergeCell ref="CF10:CU10"/>
    <mergeCell ref="CV10:DH10"/>
    <mergeCell ref="DI10:DU10"/>
    <mergeCell ref="CV8:DH8"/>
    <mergeCell ref="DI8:DU8"/>
    <mergeCell ref="A9:F9"/>
    <mergeCell ref="G9:AA9"/>
    <mergeCell ref="AB9:AO9"/>
    <mergeCell ref="AP9:BC9"/>
    <mergeCell ref="BD9:BQ9"/>
    <mergeCell ref="BR9:CE9"/>
    <mergeCell ref="CF9:CU9"/>
    <mergeCell ref="CV9:DH9"/>
    <mergeCell ref="CF7:CU7"/>
    <mergeCell ref="CV7:DH7"/>
    <mergeCell ref="DI7:DU7"/>
    <mergeCell ref="A8:F8"/>
    <mergeCell ref="G8:AA8"/>
    <mergeCell ref="AB8:AO8"/>
    <mergeCell ref="AP8:BC8"/>
    <mergeCell ref="BD8:BQ8"/>
    <mergeCell ref="BR8:CE8"/>
    <mergeCell ref="CF8:CU8"/>
    <mergeCell ref="A7:F7"/>
    <mergeCell ref="G7:AA7"/>
    <mergeCell ref="AB7:AO7"/>
    <mergeCell ref="AP7:BC7"/>
    <mergeCell ref="BD7:BQ7"/>
    <mergeCell ref="BR7:CE7"/>
    <mergeCell ref="DI5:DU5"/>
    <mergeCell ref="A6:F6"/>
    <mergeCell ref="G6:AA6"/>
    <mergeCell ref="AB6:AO6"/>
    <mergeCell ref="AP6:BC6"/>
    <mergeCell ref="BD6:BQ6"/>
    <mergeCell ref="BR6:CE6"/>
    <mergeCell ref="CF6:CU6"/>
    <mergeCell ref="CV6:DH6"/>
    <mergeCell ref="DI6:DU6"/>
    <mergeCell ref="A3:F5"/>
    <mergeCell ref="G3:AA5"/>
    <mergeCell ref="AB3:AO5"/>
    <mergeCell ref="AP3:BC5"/>
    <mergeCell ref="BD3:BQ5"/>
    <mergeCell ref="BR3:DU3"/>
    <mergeCell ref="BR4:CE5"/>
    <mergeCell ref="CF4:CU5"/>
    <mergeCell ref="CV4:DU4"/>
    <mergeCell ref="CV5:D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9500-0D6C-46DE-8117-A90D7816B675}">
  <dimension ref="A1:EC14"/>
  <sheetViews>
    <sheetView workbookViewId="0">
      <selection activeCell="Q33" sqref="Q33"/>
    </sheetView>
  </sheetViews>
  <sheetFormatPr defaultRowHeight="15" x14ac:dyDescent="0.25"/>
  <cols>
    <col min="2" max="2" width="5" customWidth="1"/>
    <col min="3" max="6" width="9.140625" hidden="1" customWidth="1"/>
    <col min="8" max="8" width="8.42578125" customWidth="1"/>
    <col min="9" max="24" width="9.140625" hidden="1" customWidth="1"/>
    <col min="26" max="26" width="1.140625" customWidth="1"/>
    <col min="27" max="35" width="9.140625" hidden="1" customWidth="1"/>
    <col min="37" max="37" width="3.140625" customWidth="1"/>
    <col min="38" max="46" width="9.140625" hidden="1" customWidth="1"/>
    <col min="48" max="48" width="3.28515625" customWidth="1"/>
    <col min="49" max="59" width="9.140625" hidden="1" customWidth="1"/>
    <col min="61" max="61" width="6.7109375" customWidth="1"/>
    <col min="62" max="70" width="9.140625" hidden="1" customWidth="1"/>
    <col min="72" max="72" width="8.28515625" customWidth="1"/>
    <col min="73" max="83" width="9.140625" hidden="1" customWidth="1"/>
    <col min="85" max="85" width="5.140625" customWidth="1"/>
    <col min="86" max="96" width="9.140625" hidden="1" customWidth="1"/>
    <col min="98" max="98" width="6.140625" customWidth="1"/>
    <col min="99" max="111" width="9.140625" hidden="1" customWidth="1"/>
    <col min="113" max="113" width="7.85546875" customWidth="1"/>
    <col min="114" max="122" width="9.140625" hidden="1" customWidth="1"/>
    <col min="125" max="125" width="2" customWidth="1"/>
    <col min="126" max="132" width="9.140625" hidden="1" customWidth="1"/>
  </cols>
  <sheetData>
    <row r="1" spans="1:133" x14ac:dyDescent="0.25">
      <c r="A1" s="240" t="s">
        <v>401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</row>
    <row r="2" spans="1:133" x14ac:dyDescent="0.2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33" x14ac:dyDescent="0.25">
      <c r="A3" s="259" t="s">
        <v>202</v>
      </c>
      <c r="B3" s="260"/>
      <c r="C3" s="260"/>
      <c r="D3" s="260"/>
      <c r="E3" s="260"/>
      <c r="F3" s="261"/>
      <c r="G3" s="259" t="s">
        <v>19</v>
      </c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1"/>
      <c r="Y3" s="259" t="s">
        <v>402</v>
      </c>
      <c r="Z3" s="260"/>
      <c r="AA3" s="260"/>
      <c r="AB3" s="260"/>
      <c r="AC3" s="260"/>
      <c r="AD3" s="260"/>
      <c r="AE3" s="260"/>
      <c r="AF3" s="260"/>
      <c r="AG3" s="260"/>
      <c r="AH3" s="260"/>
      <c r="AI3" s="261"/>
      <c r="AJ3" s="259" t="s">
        <v>403</v>
      </c>
      <c r="AK3" s="260"/>
      <c r="AL3" s="260"/>
      <c r="AM3" s="260"/>
      <c r="AN3" s="260"/>
      <c r="AO3" s="260"/>
      <c r="AP3" s="260"/>
      <c r="AQ3" s="260"/>
      <c r="AR3" s="260"/>
      <c r="AS3" s="260"/>
      <c r="AT3" s="261"/>
      <c r="AU3" s="259" t="s">
        <v>404</v>
      </c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1"/>
      <c r="BH3" s="259" t="s">
        <v>405</v>
      </c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59" t="s">
        <v>406</v>
      </c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1"/>
      <c r="CF3" s="262" t="s">
        <v>329</v>
      </c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6"/>
      <c r="EC3" s="314"/>
    </row>
    <row r="4" spans="1:133" ht="44.25" customHeight="1" x14ac:dyDescent="0.25">
      <c r="A4" s="263"/>
      <c r="B4" s="264"/>
      <c r="C4" s="264"/>
      <c r="D4" s="264"/>
      <c r="E4" s="264"/>
      <c r="F4" s="265"/>
      <c r="G4" s="263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5"/>
      <c r="Y4" s="263"/>
      <c r="Z4" s="264"/>
      <c r="AA4" s="264"/>
      <c r="AB4" s="264"/>
      <c r="AC4" s="264"/>
      <c r="AD4" s="264"/>
      <c r="AE4" s="264"/>
      <c r="AF4" s="264"/>
      <c r="AG4" s="264"/>
      <c r="AH4" s="264"/>
      <c r="AI4" s="265"/>
      <c r="AJ4" s="263"/>
      <c r="AK4" s="264"/>
      <c r="AL4" s="264"/>
      <c r="AM4" s="264"/>
      <c r="AN4" s="264"/>
      <c r="AO4" s="264"/>
      <c r="AP4" s="264"/>
      <c r="AQ4" s="264"/>
      <c r="AR4" s="264"/>
      <c r="AS4" s="264"/>
      <c r="AT4" s="265"/>
      <c r="AU4" s="263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5"/>
      <c r="BH4" s="263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3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5"/>
      <c r="CF4" s="315" t="s">
        <v>352</v>
      </c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7"/>
      <c r="CS4" s="315" t="s">
        <v>331</v>
      </c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317"/>
      <c r="DH4" s="267" t="s">
        <v>332</v>
      </c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9"/>
      <c r="EC4" s="314"/>
    </row>
    <row r="5" spans="1:133" ht="36" customHeight="1" x14ac:dyDescent="0.25">
      <c r="A5" s="270"/>
      <c r="B5" s="271"/>
      <c r="C5" s="271"/>
      <c r="D5" s="271"/>
      <c r="E5" s="271"/>
      <c r="F5" s="272"/>
      <c r="G5" s="270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2"/>
      <c r="Y5" s="270"/>
      <c r="Z5" s="271"/>
      <c r="AA5" s="271"/>
      <c r="AB5" s="271"/>
      <c r="AC5" s="271"/>
      <c r="AD5" s="271"/>
      <c r="AE5" s="271"/>
      <c r="AF5" s="271"/>
      <c r="AG5" s="271"/>
      <c r="AH5" s="271"/>
      <c r="AI5" s="272"/>
      <c r="AJ5" s="270"/>
      <c r="AK5" s="271"/>
      <c r="AL5" s="271"/>
      <c r="AM5" s="271"/>
      <c r="AN5" s="271"/>
      <c r="AO5" s="271"/>
      <c r="AP5" s="271"/>
      <c r="AQ5" s="271"/>
      <c r="AR5" s="271"/>
      <c r="AS5" s="271"/>
      <c r="AT5" s="272"/>
      <c r="AU5" s="270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2"/>
      <c r="BH5" s="270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0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2"/>
      <c r="CF5" s="205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7"/>
      <c r="CS5" s="205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7"/>
      <c r="DH5" s="262" t="s">
        <v>336</v>
      </c>
      <c r="DI5" s="273"/>
      <c r="DJ5" s="273"/>
      <c r="DK5" s="273"/>
      <c r="DL5" s="273"/>
      <c r="DM5" s="273"/>
      <c r="DN5" s="273"/>
      <c r="DO5" s="273"/>
      <c r="DP5" s="273"/>
      <c r="DQ5" s="273"/>
      <c r="DR5" s="274"/>
      <c r="DS5" s="262" t="s">
        <v>337</v>
      </c>
      <c r="DT5" s="273"/>
      <c r="DU5" s="273"/>
      <c r="DV5" s="273"/>
      <c r="DW5" s="273"/>
      <c r="DX5" s="273"/>
      <c r="DY5" s="273"/>
      <c r="DZ5" s="273"/>
      <c r="EA5" s="273"/>
      <c r="EB5" s="274"/>
      <c r="EC5" s="314"/>
    </row>
    <row r="6" spans="1:133" x14ac:dyDescent="0.25">
      <c r="A6" s="243">
        <v>1</v>
      </c>
      <c r="B6" s="244"/>
      <c r="C6" s="244"/>
      <c r="D6" s="244"/>
      <c r="E6" s="244"/>
      <c r="F6" s="245"/>
      <c r="G6" s="243">
        <v>2</v>
      </c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5"/>
      <c r="Y6" s="243">
        <v>3</v>
      </c>
      <c r="Z6" s="244"/>
      <c r="AA6" s="244"/>
      <c r="AB6" s="244"/>
      <c r="AC6" s="244"/>
      <c r="AD6" s="244"/>
      <c r="AE6" s="244"/>
      <c r="AF6" s="244"/>
      <c r="AG6" s="244"/>
      <c r="AH6" s="244"/>
      <c r="AI6" s="245"/>
      <c r="AJ6" s="243">
        <v>4</v>
      </c>
      <c r="AK6" s="244"/>
      <c r="AL6" s="244"/>
      <c r="AM6" s="244"/>
      <c r="AN6" s="244"/>
      <c r="AO6" s="244"/>
      <c r="AP6" s="244"/>
      <c r="AQ6" s="244"/>
      <c r="AR6" s="244"/>
      <c r="AS6" s="244"/>
      <c r="AT6" s="245"/>
      <c r="AU6" s="243">
        <v>5</v>
      </c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5"/>
      <c r="BH6" s="243">
        <v>6</v>
      </c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3">
        <v>7</v>
      </c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5"/>
      <c r="CF6" s="318">
        <v>8</v>
      </c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20"/>
      <c r="CS6" s="318">
        <v>9</v>
      </c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20"/>
      <c r="DH6" s="318">
        <v>10</v>
      </c>
      <c r="DI6" s="319"/>
      <c r="DJ6" s="319"/>
      <c r="DK6" s="319"/>
      <c r="DL6" s="319"/>
      <c r="DM6" s="319"/>
      <c r="DN6" s="319"/>
      <c r="DO6" s="319"/>
      <c r="DP6" s="319"/>
      <c r="DQ6" s="319"/>
      <c r="DR6" s="320"/>
      <c r="DS6" s="318">
        <v>11</v>
      </c>
      <c r="DT6" s="319"/>
      <c r="DU6" s="319"/>
      <c r="DV6" s="319"/>
      <c r="DW6" s="319"/>
      <c r="DX6" s="319"/>
      <c r="DY6" s="319"/>
      <c r="DZ6" s="319"/>
      <c r="EA6" s="319"/>
      <c r="EB6" s="320"/>
      <c r="EC6" s="321"/>
    </row>
    <row r="7" spans="1:133" x14ac:dyDescent="0.25">
      <c r="A7" s="212" t="s">
        <v>34</v>
      </c>
      <c r="B7" s="213"/>
      <c r="C7" s="213"/>
      <c r="D7" s="213"/>
      <c r="E7" s="213"/>
      <c r="F7" s="214"/>
      <c r="G7" s="322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4"/>
      <c r="Y7" s="275"/>
      <c r="Z7" s="276"/>
      <c r="AA7" s="276"/>
      <c r="AB7" s="276"/>
      <c r="AC7" s="276"/>
      <c r="AD7" s="276"/>
      <c r="AE7" s="276"/>
      <c r="AF7" s="276"/>
      <c r="AG7" s="276"/>
      <c r="AH7" s="276"/>
      <c r="AI7" s="277"/>
      <c r="AJ7" s="275"/>
      <c r="AK7" s="276"/>
      <c r="AL7" s="276"/>
      <c r="AM7" s="276"/>
      <c r="AN7" s="276"/>
      <c r="AO7" s="276"/>
      <c r="AP7" s="276"/>
      <c r="AQ7" s="276"/>
      <c r="AR7" s="276"/>
      <c r="AS7" s="276"/>
      <c r="AT7" s="277"/>
      <c r="AU7" s="275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7"/>
      <c r="BH7" s="275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5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7"/>
      <c r="CF7" s="218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20"/>
      <c r="CS7" s="218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20"/>
      <c r="DH7" s="218"/>
      <c r="DI7" s="219"/>
      <c r="DJ7" s="219"/>
      <c r="DK7" s="219"/>
      <c r="DL7" s="219"/>
      <c r="DM7" s="219"/>
      <c r="DN7" s="219"/>
      <c r="DO7" s="219"/>
      <c r="DP7" s="219"/>
      <c r="DQ7" s="219"/>
      <c r="DR7" s="220"/>
      <c r="DS7" s="218"/>
      <c r="DT7" s="219"/>
      <c r="DU7" s="219"/>
      <c r="DV7" s="219"/>
      <c r="DW7" s="219"/>
      <c r="DX7" s="219"/>
      <c r="DY7" s="219"/>
      <c r="DZ7" s="219"/>
      <c r="EA7" s="219"/>
      <c r="EB7" s="220"/>
      <c r="EC7" s="227"/>
    </row>
    <row r="8" spans="1:133" x14ac:dyDescent="0.25">
      <c r="A8" s="296" t="s">
        <v>34</v>
      </c>
      <c r="B8" s="297"/>
      <c r="C8" s="297"/>
      <c r="D8" s="297"/>
      <c r="E8" s="297"/>
      <c r="F8" s="298"/>
      <c r="G8" s="299" t="s">
        <v>407</v>
      </c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4"/>
      <c r="Y8" s="218">
        <v>247</v>
      </c>
      <c r="Z8" s="219"/>
      <c r="AA8" s="219"/>
      <c r="AB8" s="219"/>
      <c r="AC8" s="219"/>
      <c r="AD8" s="219"/>
      <c r="AE8" s="219"/>
      <c r="AF8" s="219"/>
      <c r="AG8" s="219"/>
      <c r="AH8" s="219"/>
      <c r="AI8" s="220"/>
      <c r="AJ8" s="218" t="s">
        <v>408</v>
      </c>
      <c r="AK8" s="219"/>
      <c r="AL8" s="219"/>
      <c r="AM8" s="219"/>
      <c r="AN8" s="219"/>
      <c r="AO8" s="219"/>
      <c r="AP8" s="219"/>
      <c r="AQ8" s="219"/>
      <c r="AR8" s="219"/>
      <c r="AS8" s="219"/>
      <c r="AT8" s="220"/>
      <c r="AU8" s="218">
        <v>500</v>
      </c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20"/>
      <c r="BH8" s="218">
        <v>4461.8500000000004</v>
      </c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21">
        <f>AU8*BH8</f>
        <v>2230925</v>
      </c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3"/>
      <c r="CF8" s="221">
        <f>BS8</f>
        <v>2230925</v>
      </c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3"/>
      <c r="CS8" s="218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20"/>
      <c r="DH8" s="218"/>
      <c r="DI8" s="219"/>
      <c r="DJ8" s="219"/>
      <c r="DK8" s="219"/>
      <c r="DL8" s="219"/>
      <c r="DM8" s="219"/>
      <c r="DN8" s="219"/>
      <c r="DO8" s="219"/>
      <c r="DP8" s="219"/>
      <c r="DQ8" s="219"/>
      <c r="DR8" s="220"/>
      <c r="DS8" s="218"/>
      <c r="DT8" s="219"/>
      <c r="DU8" s="219"/>
      <c r="DV8" s="219"/>
      <c r="DW8" s="219"/>
      <c r="DX8" s="219"/>
      <c r="DY8" s="219"/>
      <c r="DZ8" s="219"/>
      <c r="EA8" s="219"/>
      <c r="EB8" s="220"/>
      <c r="EC8" s="227"/>
    </row>
    <row r="9" spans="1:133" x14ac:dyDescent="0.25">
      <c r="A9" s="296" t="s">
        <v>35</v>
      </c>
      <c r="B9" s="297"/>
      <c r="C9" s="297"/>
      <c r="D9" s="297"/>
      <c r="E9" s="297"/>
      <c r="F9" s="298"/>
      <c r="G9" s="299" t="s">
        <v>409</v>
      </c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4"/>
      <c r="Y9" s="275">
        <v>247</v>
      </c>
      <c r="Z9" s="276"/>
      <c r="AA9" s="276"/>
      <c r="AB9" s="276"/>
      <c r="AC9" s="276"/>
      <c r="AD9" s="276"/>
      <c r="AE9" s="276"/>
      <c r="AF9" s="276"/>
      <c r="AG9" s="276"/>
      <c r="AH9" s="276"/>
      <c r="AI9" s="277"/>
      <c r="AJ9" s="275" t="s">
        <v>410</v>
      </c>
      <c r="AK9" s="276"/>
      <c r="AL9" s="276"/>
      <c r="AM9" s="276"/>
      <c r="AN9" s="276"/>
      <c r="AO9" s="276"/>
      <c r="AP9" s="276"/>
      <c r="AQ9" s="276"/>
      <c r="AR9" s="276"/>
      <c r="AS9" s="276"/>
      <c r="AT9" s="277"/>
      <c r="AU9" s="275">
        <v>122533.82</v>
      </c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7"/>
      <c r="BH9" s="275">
        <v>10</v>
      </c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36">
        <f>AU9*BH9</f>
        <v>1225338.2000000002</v>
      </c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8"/>
      <c r="CF9" s="221">
        <f>BS9</f>
        <v>1225338.2000000002</v>
      </c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3"/>
      <c r="CS9" s="218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20"/>
      <c r="DH9" s="218"/>
      <c r="DI9" s="219"/>
      <c r="DJ9" s="219"/>
      <c r="DK9" s="219"/>
      <c r="DL9" s="219"/>
      <c r="DM9" s="219"/>
      <c r="DN9" s="219"/>
      <c r="DO9" s="219"/>
      <c r="DP9" s="219"/>
      <c r="DQ9" s="219"/>
      <c r="DR9" s="220"/>
      <c r="DS9" s="218"/>
      <c r="DT9" s="219"/>
      <c r="DU9" s="219"/>
      <c r="DV9" s="219"/>
      <c r="DW9" s="219"/>
      <c r="DX9" s="219"/>
      <c r="DY9" s="219"/>
      <c r="DZ9" s="219"/>
      <c r="EA9" s="219"/>
      <c r="EB9" s="220"/>
      <c r="EC9" s="227"/>
    </row>
    <row r="10" spans="1:133" x14ac:dyDescent="0.25">
      <c r="A10" s="296" t="s">
        <v>36</v>
      </c>
      <c r="B10" s="297"/>
      <c r="C10" s="297"/>
      <c r="D10" s="297"/>
      <c r="E10" s="297"/>
      <c r="F10" s="298"/>
      <c r="G10" s="299" t="s">
        <v>411</v>
      </c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4"/>
      <c r="Y10" s="218">
        <v>247</v>
      </c>
      <c r="Z10" s="219"/>
      <c r="AA10" s="219"/>
      <c r="AB10" s="219"/>
      <c r="AC10" s="219"/>
      <c r="AD10" s="219"/>
      <c r="AE10" s="219"/>
      <c r="AF10" s="219"/>
      <c r="AG10" s="219"/>
      <c r="AH10" s="219"/>
      <c r="AI10" s="220"/>
      <c r="AJ10" s="218" t="s">
        <v>412</v>
      </c>
      <c r="AK10" s="219"/>
      <c r="AL10" s="219"/>
      <c r="AM10" s="219"/>
      <c r="AN10" s="219"/>
      <c r="AO10" s="219"/>
      <c r="AP10" s="219"/>
      <c r="AQ10" s="219"/>
      <c r="AR10" s="219"/>
      <c r="AS10" s="219"/>
      <c r="AT10" s="220"/>
      <c r="AU10" s="218">
        <v>5000</v>
      </c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20"/>
      <c r="BH10" s="218">
        <v>218.89859999999999</v>
      </c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21">
        <f>AU10*BH10</f>
        <v>1094493</v>
      </c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3"/>
      <c r="CF10" s="221">
        <f>BS10</f>
        <v>1094493</v>
      </c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3"/>
      <c r="CS10" s="218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20"/>
      <c r="DH10" s="218"/>
      <c r="DI10" s="219"/>
      <c r="DJ10" s="219"/>
      <c r="DK10" s="219"/>
      <c r="DL10" s="219"/>
      <c r="DM10" s="219"/>
      <c r="DN10" s="219"/>
      <c r="DO10" s="219"/>
      <c r="DP10" s="219"/>
      <c r="DQ10" s="219"/>
      <c r="DR10" s="220"/>
      <c r="DS10" s="218"/>
      <c r="DT10" s="219"/>
      <c r="DU10" s="219"/>
      <c r="DV10" s="219"/>
      <c r="DW10" s="219"/>
      <c r="DX10" s="219"/>
      <c r="DY10" s="219"/>
      <c r="DZ10" s="219"/>
      <c r="EA10" s="219"/>
      <c r="EB10" s="220"/>
      <c r="EC10" s="227"/>
    </row>
    <row r="11" spans="1:133" x14ac:dyDescent="0.25">
      <c r="A11" s="296" t="s">
        <v>37</v>
      </c>
      <c r="B11" s="297"/>
      <c r="C11" s="297"/>
      <c r="D11" s="297"/>
      <c r="E11" s="297"/>
      <c r="F11" s="298"/>
      <c r="G11" s="299" t="s">
        <v>413</v>
      </c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4"/>
      <c r="Y11" s="275">
        <v>244</v>
      </c>
      <c r="Z11" s="276"/>
      <c r="AA11" s="276"/>
      <c r="AB11" s="276"/>
      <c r="AC11" s="276"/>
      <c r="AD11" s="276"/>
      <c r="AE11" s="276"/>
      <c r="AF11" s="276"/>
      <c r="AG11" s="276"/>
      <c r="AH11" s="276"/>
      <c r="AI11" s="277"/>
      <c r="AJ11" s="275" t="s">
        <v>414</v>
      </c>
      <c r="AK11" s="276"/>
      <c r="AL11" s="276"/>
      <c r="AM11" s="276"/>
      <c r="AN11" s="276"/>
      <c r="AO11" s="276"/>
      <c r="AP11" s="276"/>
      <c r="AQ11" s="276"/>
      <c r="AR11" s="276"/>
      <c r="AS11" s="276"/>
      <c r="AT11" s="277"/>
      <c r="AU11" s="275">
        <v>12</v>
      </c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7"/>
      <c r="BH11" s="275">
        <v>13378.65</v>
      </c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36">
        <f>AU11*BH11</f>
        <v>160543.79999999999</v>
      </c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8"/>
      <c r="CF11" s="221">
        <f>BS11</f>
        <v>160543.79999999999</v>
      </c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3"/>
      <c r="CS11" s="325"/>
      <c r="CT11" s="326"/>
      <c r="CU11" s="326"/>
      <c r="CV11" s="326"/>
      <c r="CW11" s="326"/>
      <c r="CX11" s="326"/>
      <c r="CY11" s="326"/>
      <c r="CZ11" s="326"/>
      <c r="DA11" s="326"/>
      <c r="DB11" s="326"/>
      <c r="DC11" s="326"/>
      <c r="DD11" s="326"/>
      <c r="DE11" s="326"/>
      <c r="DF11" s="326"/>
      <c r="DG11" s="327"/>
      <c r="DH11" s="325"/>
      <c r="DI11" s="326"/>
      <c r="DJ11" s="326"/>
      <c r="DK11" s="326"/>
      <c r="DL11" s="326"/>
      <c r="DM11" s="326"/>
      <c r="DN11" s="326"/>
      <c r="DO11" s="326"/>
      <c r="DP11" s="326"/>
      <c r="DQ11" s="326"/>
      <c r="DR11" s="327"/>
      <c r="DS11" s="325"/>
      <c r="DT11" s="326"/>
      <c r="DU11" s="326"/>
      <c r="DV11" s="326"/>
      <c r="DW11" s="326"/>
      <c r="DX11" s="326"/>
      <c r="DY11" s="326"/>
      <c r="DZ11" s="326"/>
      <c r="EA11" s="326"/>
      <c r="EB11" s="327"/>
      <c r="EC11" s="227"/>
    </row>
    <row r="12" spans="1:133" x14ac:dyDescent="0.25">
      <c r="A12" s="296" t="s">
        <v>38</v>
      </c>
      <c r="B12" s="297"/>
      <c r="C12" s="297"/>
      <c r="D12" s="297"/>
      <c r="E12" s="297"/>
      <c r="F12" s="298"/>
      <c r="G12" s="299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4"/>
      <c r="Y12" s="275"/>
      <c r="Z12" s="276"/>
      <c r="AA12" s="276"/>
      <c r="AB12" s="276"/>
      <c r="AC12" s="276"/>
      <c r="AD12" s="276"/>
      <c r="AE12" s="276"/>
      <c r="AF12" s="276"/>
      <c r="AG12" s="276"/>
      <c r="AH12" s="276"/>
      <c r="AI12" s="277"/>
      <c r="AJ12" s="275"/>
      <c r="AK12" s="276"/>
      <c r="AL12" s="276"/>
      <c r="AM12" s="276"/>
      <c r="AN12" s="276"/>
      <c r="AO12" s="276"/>
      <c r="AP12" s="276"/>
      <c r="AQ12" s="276"/>
      <c r="AR12" s="276"/>
      <c r="AS12" s="276"/>
      <c r="AT12" s="277"/>
      <c r="AU12" s="275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7"/>
      <c r="BH12" s="275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36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8"/>
      <c r="CF12" s="221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3"/>
      <c r="CS12" s="218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20"/>
      <c r="DH12" s="218"/>
      <c r="DI12" s="219"/>
      <c r="DJ12" s="219"/>
      <c r="DK12" s="219"/>
      <c r="DL12" s="219"/>
      <c r="DM12" s="219"/>
      <c r="DN12" s="219"/>
      <c r="DO12" s="219"/>
      <c r="DP12" s="219"/>
      <c r="DQ12" s="219"/>
      <c r="DR12" s="220"/>
      <c r="DS12" s="218"/>
      <c r="DT12" s="219"/>
      <c r="DU12" s="219"/>
      <c r="DV12" s="219"/>
      <c r="DW12" s="219"/>
      <c r="DX12" s="219"/>
      <c r="DY12" s="219"/>
      <c r="DZ12" s="219"/>
      <c r="EA12" s="219"/>
      <c r="EB12" s="220"/>
      <c r="EC12" s="227"/>
    </row>
    <row r="13" spans="1:133" x14ac:dyDescent="0.25">
      <c r="A13" s="278" t="s">
        <v>286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7"/>
      <c r="BS13" s="221">
        <f>BS8+BS9+BS10+BS11</f>
        <v>4711300</v>
      </c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3"/>
      <c r="CF13" s="221">
        <f>SUM(CF8:CF12)</f>
        <v>4711300</v>
      </c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3"/>
      <c r="CS13" s="218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20"/>
      <c r="DH13" s="218"/>
      <c r="DI13" s="219"/>
      <c r="DJ13" s="219"/>
      <c r="DK13" s="219"/>
      <c r="DL13" s="219"/>
      <c r="DM13" s="219"/>
      <c r="DN13" s="219"/>
      <c r="DO13" s="219"/>
      <c r="DP13" s="219"/>
      <c r="DQ13" s="219"/>
      <c r="DR13" s="220"/>
      <c r="DS13" s="218"/>
      <c r="DT13" s="219"/>
      <c r="DU13" s="219"/>
      <c r="DV13" s="219"/>
      <c r="DW13" s="219"/>
      <c r="DX13" s="219"/>
      <c r="DY13" s="219"/>
      <c r="DZ13" s="219"/>
      <c r="EA13" s="219"/>
      <c r="EB13" s="220"/>
      <c r="EC13" s="227"/>
    </row>
    <row r="14" spans="1:133" x14ac:dyDescent="0.25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</row>
  </sheetData>
  <mergeCells count="93">
    <mergeCell ref="CF12:CR12"/>
    <mergeCell ref="CS12:DG12"/>
    <mergeCell ref="DH12:DR12"/>
    <mergeCell ref="DS12:EB12"/>
    <mergeCell ref="A13:BR13"/>
    <mergeCell ref="BS13:CE13"/>
    <mergeCell ref="CF13:CR13"/>
    <mergeCell ref="CS13:DG13"/>
    <mergeCell ref="DH13:DR13"/>
    <mergeCell ref="DS13:EB13"/>
    <mergeCell ref="BH11:BR11"/>
    <mergeCell ref="BS11:CE11"/>
    <mergeCell ref="CF11:CR11"/>
    <mergeCell ref="A12:F12"/>
    <mergeCell ref="G12:X12"/>
    <mergeCell ref="Y12:AI12"/>
    <mergeCell ref="AJ12:AT12"/>
    <mergeCell ref="AU12:BG12"/>
    <mergeCell ref="BH12:BR12"/>
    <mergeCell ref="BS12:CE12"/>
    <mergeCell ref="BS10:CE10"/>
    <mergeCell ref="CF10:CR10"/>
    <mergeCell ref="CS10:DG10"/>
    <mergeCell ref="DH10:DR10"/>
    <mergeCell ref="DS10:EB10"/>
    <mergeCell ref="A11:F11"/>
    <mergeCell ref="G11:X11"/>
    <mergeCell ref="Y11:AI11"/>
    <mergeCell ref="AJ11:AT11"/>
    <mergeCell ref="AU11:BG11"/>
    <mergeCell ref="A10:F10"/>
    <mergeCell ref="G10:X10"/>
    <mergeCell ref="Y10:AI10"/>
    <mergeCell ref="AJ10:AT10"/>
    <mergeCell ref="AU10:BG10"/>
    <mergeCell ref="BH10:BR10"/>
    <mergeCell ref="BH9:BR9"/>
    <mergeCell ref="BS9:CE9"/>
    <mergeCell ref="CF9:CR9"/>
    <mergeCell ref="CS9:DG9"/>
    <mergeCell ref="DH9:DR9"/>
    <mergeCell ref="DS9:EB9"/>
    <mergeCell ref="BS8:CE8"/>
    <mergeCell ref="CF8:CR8"/>
    <mergeCell ref="CS8:DG8"/>
    <mergeCell ref="DH8:DR8"/>
    <mergeCell ref="DS8:EB8"/>
    <mergeCell ref="A9:F9"/>
    <mergeCell ref="G9:X9"/>
    <mergeCell ref="Y9:AI9"/>
    <mergeCell ref="AJ9:AT9"/>
    <mergeCell ref="AU9:BG9"/>
    <mergeCell ref="A8:F8"/>
    <mergeCell ref="G8:X8"/>
    <mergeCell ref="Y8:AI8"/>
    <mergeCell ref="AJ8:AT8"/>
    <mergeCell ref="AU8:BG8"/>
    <mergeCell ref="BH8:BR8"/>
    <mergeCell ref="BH7:BR7"/>
    <mergeCell ref="BS7:CE7"/>
    <mergeCell ref="CF7:CR7"/>
    <mergeCell ref="CS7:DG7"/>
    <mergeCell ref="DH7:DR7"/>
    <mergeCell ref="DS7:EB7"/>
    <mergeCell ref="BS6:CE6"/>
    <mergeCell ref="CF6:CR6"/>
    <mergeCell ref="CS6:DG6"/>
    <mergeCell ref="DH6:DR6"/>
    <mergeCell ref="DS6:EB6"/>
    <mergeCell ref="A7:F7"/>
    <mergeCell ref="G7:X7"/>
    <mergeCell ref="Y7:AI7"/>
    <mergeCell ref="AJ7:AT7"/>
    <mergeCell ref="AU7:BG7"/>
    <mergeCell ref="A6:F6"/>
    <mergeCell ref="G6:X6"/>
    <mergeCell ref="Y6:AI6"/>
    <mergeCell ref="AJ6:AT6"/>
    <mergeCell ref="AU6:BG6"/>
    <mergeCell ref="BH6:BR6"/>
    <mergeCell ref="BS3:CE5"/>
    <mergeCell ref="CF3:EB3"/>
    <mergeCell ref="CF4:CR5"/>
    <mergeCell ref="CS4:DG5"/>
    <mergeCell ref="DH4:EB4"/>
    <mergeCell ref="DH5:DR5"/>
    <mergeCell ref="DS5:EB5"/>
    <mergeCell ref="A3:F5"/>
    <mergeCell ref="G3:X5"/>
    <mergeCell ref="Y3:AI5"/>
    <mergeCell ref="AJ3:AT5"/>
    <mergeCell ref="AU3:BG5"/>
    <mergeCell ref="BH3:BR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6B1E-E97B-49A8-9E43-CD07B3815472}">
  <dimension ref="A1:DT50"/>
  <sheetViews>
    <sheetView topLeftCell="A19" workbookViewId="0">
      <selection activeCell="A21" sqref="A21:F22"/>
    </sheetView>
  </sheetViews>
  <sheetFormatPr defaultRowHeight="15" x14ac:dyDescent="0.25"/>
  <cols>
    <col min="2" max="6" width="9.140625" hidden="1" customWidth="1"/>
    <col min="10" max="10" width="1.42578125" customWidth="1"/>
    <col min="11" max="26" width="9.140625" hidden="1" customWidth="1"/>
    <col min="27" max="27" width="18.140625" customWidth="1"/>
    <col min="29" max="29" width="4.85546875" customWidth="1"/>
    <col min="30" max="41" width="9.140625" hidden="1" customWidth="1"/>
    <col min="43" max="43" width="2.7109375" customWidth="1"/>
    <col min="44" max="54" width="9.140625" hidden="1" customWidth="1"/>
    <col min="55" max="55" width="1.140625" customWidth="1"/>
    <col min="57" max="57" width="2.28515625" customWidth="1"/>
    <col min="58" max="67" width="9.140625" hidden="1" customWidth="1"/>
    <col min="68" max="68" width="1.5703125" customWidth="1"/>
    <col min="70" max="70" width="7.7109375" customWidth="1"/>
    <col min="71" max="71" width="2" hidden="1" customWidth="1"/>
    <col min="72" max="81" width="9.140625" hidden="1" customWidth="1"/>
    <col min="82" max="82" width="3.140625" hidden="1" customWidth="1"/>
    <col min="84" max="84" width="7.7109375" customWidth="1"/>
    <col min="85" max="85" width="3.5703125" hidden="1" customWidth="1"/>
    <col min="86" max="98" width="9.140625" hidden="1" customWidth="1"/>
    <col min="100" max="100" width="9.140625" customWidth="1"/>
    <col min="101" max="101" width="0.42578125" customWidth="1"/>
    <col min="102" max="111" width="9.140625" hidden="1" customWidth="1"/>
    <col min="114" max="114" width="6.85546875" customWidth="1"/>
    <col min="115" max="123" width="9.140625" hidden="1" customWidth="1"/>
    <col min="124" max="124" width="5.140625" hidden="1" customWidth="1"/>
  </cols>
  <sheetData>
    <row r="1" spans="1:124" x14ac:dyDescent="0.25">
      <c r="A1" s="240" t="s">
        <v>415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</row>
    <row r="2" spans="1:124" x14ac:dyDescent="0.2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24" x14ac:dyDescent="0.25">
      <c r="A3" s="259" t="s">
        <v>202</v>
      </c>
      <c r="B3" s="260"/>
      <c r="C3" s="260"/>
      <c r="D3" s="260"/>
      <c r="E3" s="260"/>
      <c r="F3" s="261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1"/>
      <c r="AA3" s="259" t="s">
        <v>416</v>
      </c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1"/>
      <c r="AO3" s="259" t="s">
        <v>417</v>
      </c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1"/>
      <c r="BC3" s="259" t="s">
        <v>418</v>
      </c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1"/>
      <c r="BQ3" s="262" t="s">
        <v>329</v>
      </c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6"/>
    </row>
    <row r="4" spans="1:124" ht="45.75" customHeight="1" x14ac:dyDescent="0.25">
      <c r="A4" s="263"/>
      <c r="B4" s="264"/>
      <c r="C4" s="264"/>
      <c r="D4" s="264"/>
      <c r="E4" s="264"/>
      <c r="F4" s="265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5"/>
      <c r="AA4" s="263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5"/>
      <c r="AO4" s="263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5"/>
      <c r="BC4" s="263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5"/>
      <c r="BQ4" s="266" t="s">
        <v>386</v>
      </c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3"/>
      <c r="CE4" s="266" t="s">
        <v>331</v>
      </c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3"/>
      <c r="CU4" s="305" t="s">
        <v>332</v>
      </c>
      <c r="CV4" s="305"/>
      <c r="CW4" s="305"/>
      <c r="CX4" s="305"/>
      <c r="CY4" s="305"/>
      <c r="CZ4" s="305"/>
      <c r="DA4" s="305"/>
      <c r="DB4" s="305"/>
      <c r="DC4" s="305"/>
      <c r="DD4" s="305"/>
      <c r="DE4" s="305"/>
      <c r="DF4" s="305"/>
      <c r="DG4" s="305"/>
      <c r="DH4" s="305"/>
      <c r="DI4" s="305"/>
      <c r="DJ4" s="305"/>
      <c r="DK4" s="305"/>
      <c r="DL4" s="305"/>
      <c r="DM4" s="305"/>
      <c r="DN4" s="305"/>
      <c r="DO4" s="305"/>
      <c r="DP4" s="305"/>
      <c r="DQ4" s="305"/>
      <c r="DR4" s="305"/>
      <c r="DS4" s="305"/>
      <c r="DT4" s="306"/>
    </row>
    <row r="5" spans="1:124" ht="44.25" customHeight="1" x14ac:dyDescent="0.25">
      <c r="A5" s="270"/>
      <c r="B5" s="271"/>
      <c r="C5" s="271"/>
      <c r="D5" s="271"/>
      <c r="E5" s="271"/>
      <c r="F5" s="272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2"/>
      <c r="AA5" s="270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2"/>
      <c r="AO5" s="270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2"/>
      <c r="BC5" s="270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2"/>
      <c r="BQ5" s="205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7"/>
      <c r="CE5" s="205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7"/>
      <c r="CU5" s="262" t="s">
        <v>336</v>
      </c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4"/>
      <c r="DH5" s="262" t="s">
        <v>353</v>
      </c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4"/>
    </row>
    <row r="6" spans="1:124" x14ac:dyDescent="0.25">
      <c r="A6" s="243">
        <v>1</v>
      </c>
      <c r="B6" s="244"/>
      <c r="C6" s="244"/>
      <c r="D6" s="244"/>
      <c r="E6" s="244"/>
      <c r="F6" s="245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5"/>
      <c r="AA6" s="243">
        <v>3</v>
      </c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5"/>
      <c r="AO6" s="243">
        <v>4</v>
      </c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3">
        <v>5</v>
      </c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5"/>
      <c r="BQ6" s="243">
        <v>6</v>
      </c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5"/>
      <c r="CE6" s="243">
        <v>7</v>
      </c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5"/>
      <c r="CU6" s="243">
        <v>8</v>
      </c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5"/>
      <c r="DH6" s="243">
        <v>9</v>
      </c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5"/>
    </row>
    <row r="7" spans="1:124" x14ac:dyDescent="0.25">
      <c r="A7" s="307" t="s">
        <v>34</v>
      </c>
      <c r="B7" s="308"/>
      <c r="C7" s="308"/>
      <c r="D7" s="308"/>
      <c r="E7" s="308"/>
      <c r="F7" s="309"/>
      <c r="G7" s="246" t="s">
        <v>419</v>
      </c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7"/>
      <c r="AA7" s="275" t="s">
        <v>339</v>
      </c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7"/>
      <c r="AO7" s="275" t="s">
        <v>339</v>
      </c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18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20"/>
      <c r="BQ7" s="218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20"/>
      <c r="CE7" s="218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20"/>
      <c r="CU7" s="218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20"/>
      <c r="DH7" s="275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7"/>
    </row>
    <row r="8" spans="1:124" x14ac:dyDescent="0.25">
      <c r="A8" s="307" t="s">
        <v>215</v>
      </c>
      <c r="B8" s="308"/>
      <c r="C8" s="308"/>
      <c r="D8" s="308"/>
      <c r="E8" s="308"/>
      <c r="F8" s="309"/>
      <c r="G8" s="246" t="s">
        <v>371</v>
      </c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7"/>
      <c r="AA8" s="275" t="s">
        <v>339</v>
      </c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7"/>
      <c r="AO8" s="275" t="s">
        <v>339</v>
      </c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5" t="s">
        <v>339</v>
      </c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7"/>
      <c r="BQ8" s="218" t="s">
        <v>339</v>
      </c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20"/>
      <c r="CE8" s="218" t="s">
        <v>339</v>
      </c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20"/>
      <c r="CU8" s="218" t="s">
        <v>339</v>
      </c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20"/>
      <c r="DH8" s="275" t="s">
        <v>339</v>
      </c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7"/>
    </row>
    <row r="9" spans="1:124" x14ac:dyDescent="0.25">
      <c r="A9" s="310"/>
      <c r="B9" s="311"/>
      <c r="C9" s="311"/>
      <c r="D9" s="311"/>
      <c r="E9" s="311"/>
      <c r="F9" s="312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9"/>
      <c r="AA9" s="218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20"/>
      <c r="AO9" s="218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8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20"/>
      <c r="BQ9" s="218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20"/>
      <c r="CE9" s="218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20"/>
      <c r="CU9" s="218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20"/>
      <c r="DH9" s="275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7"/>
    </row>
    <row r="10" spans="1:124" ht="27.75" customHeight="1" x14ac:dyDescent="0.25">
      <c r="A10" s="307" t="s">
        <v>35</v>
      </c>
      <c r="B10" s="308"/>
      <c r="C10" s="308"/>
      <c r="D10" s="308"/>
      <c r="E10" s="308"/>
      <c r="F10" s="309"/>
      <c r="G10" s="246" t="s">
        <v>420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7"/>
      <c r="AA10" s="275" t="s">
        <v>339</v>
      </c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7"/>
      <c r="AO10" s="275" t="s">
        <v>339</v>
      </c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18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20"/>
      <c r="BQ10" s="218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20"/>
      <c r="CE10" s="218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20"/>
      <c r="CU10" s="218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20"/>
      <c r="DH10" s="275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7"/>
    </row>
    <row r="11" spans="1:124" x14ac:dyDescent="0.25">
      <c r="A11" s="307" t="s">
        <v>242</v>
      </c>
      <c r="B11" s="308"/>
      <c r="C11" s="308"/>
      <c r="D11" s="308"/>
      <c r="E11" s="308"/>
      <c r="F11" s="309"/>
      <c r="G11" s="246" t="s">
        <v>371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7"/>
      <c r="AA11" s="275" t="s">
        <v>339</v>
      </c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7"/>
      <c r="AO11" s="275" t="s">
        <v>339</v>
      </c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5" t="s">
        <v>339</v>
      </c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7"/>
      <c r="BQ11" s="218" t="s">
        <v>339</v>
      </c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20"/>
      <c r="CE11" s="218" t="s">
        <v>339</v>
      </c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20"/>
      <c r="CU11" s="218" t="s">
        <v>339</v>
      </c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20"/>
      <c r="DH11" s="275" t="s">
        <v>339</v>
      </c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7"/>
    </row>
    <row r="12" spans="1:124" x14ac:dyDescent="0.25">
      <c r="A12" s="310"/>
      <c r="B12" s="311"/>
      <c r="C12" s="311"/>
      <c r="D12" s="311"/>
      <c r="E12" s="311"/>
      <c r="F12" s="312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9"/>
      <c r="AA12" s="218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20"/>
      <c r="AO12" s="218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8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20"/>
      <c r="BQ12" s="218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20"/>
      <c r="CE12" s="218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20"/>
      <c r="CU12" s="218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20"/>
      <c r="DH12" s="275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7"/>
    </row>
    <row r="13" spans="1:124" x14ac:dyDescent="0.25">
      <c r="A13" s="313" t="s">
        <v>286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5"/>
      <c r="BC13" s="218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20"/>
      <c r="BQ13" s="218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20"/>
      <c r="CE13" s="218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20"/>
      <c r="CU13" s="218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20"/>
      <c r="DH13" s="218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20"/>
    </row>
    <row r="14" spans="1:124" x14ac:dyDescent="0.25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</row>
    <row r="15" spans="1:124" x14ac:dyDescent="0.25">
      <c r="A15" s="240" t="s">
        <v>421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</row>
    <row r="16" spans="1:124" x14ac:dyDescent="0.25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</row>
    <row r="17" spans="1:124" x14ac:dyDescent="0.25">
      <c r="A17" s="259" t="s">
        <v>202</v>
      </c>
      <c r="B17" s="260"/>
      <c r="C17" s="260"/>
      <c r="D17" s="260"/>
      <c r="E17" s="260"/>
      <c r="F17" s="261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1"/>
      <c r="AB17" s="259" t="s">
        <v>422</v>
      </c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1"/>
      <c r="AP17" s="259" t="s">
        <v>423</v>
      </c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59" t="s">
        <v>424</v>
      </c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1"/>
      <c r="BQ17" s="262" t="s">
        <v>329</v>
      </c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6"/>
    </row>
    <row r="18" spans="1:124" ht="49.5" customHeight="1" x14ac:dyDescent="0.25">
      <c r="A18" s="263"/>
      <c r="B18" s="264"/>
      <c r="C18" s="264"/>
      <c r="D18" s="264"/>
      <c r="E18" s="264"/>
      <c r="F18" s="265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5"/>
      <c r="AB18" s="263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5"/>
      <c r="AP18" s="263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3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5"/>
      <c r="BQ18" s="266" t="s">
        <v>386</v>
      </c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3"/>
      <c r="CE18" s="266" t="s">
        <v>331</v>
      </c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3"/>
      <c r="CU18" s="305" t="s">
        <v>332</v>
      </c>
      <c r="CV18" s="305"/>
      <c r="CW18" s="305"/>
      <c r="CX18" s="305"/>
      <c r="CY18" s="305"/>
      <c r="CZ18" s="305"/>
      <c r="DA18" s="305"/>
      <c r="DB18" s="305"/>
      <c r="DC18" s="305"/>
      <c r="DD18" s="305"/>
      <c r="DE18" s="305"/>
      <c r="DF18" s="305"/>
      <c r="DG18" s="305"/>
      <c r="DH18" s="305"/>
      <c r="DI18" s="305"/>
      <c r="DJ18" s="305"/>
      <c r="DK18" s="305"/>
      <c r="DL18" s="305"/>
      <c r="DM18" s="305"/>
      <c r="DN18" s="305"/>
      <c r="DO18" s="305"/>
      <c r="DP18" s="305"/>
      <c r="DQ18" s="305"/>
      <c r="DR18" s="305"/>
      <c r="DS18" s="305"/>
      <c r="DT18" s="306"/>
    </row>
    <row r="19" spans="1:124" ht="42" customHeight="1" x14ac:dyDescent="0.25">
      <c r="A19" s="270"/>
      <c r="B19" s="271"/>
      <c r="C19" s="271"/>
      <c r="D19" s="271"/>
      <c r="E19" s="271"/>
      <c r="F19" s="272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2"/>
      <c r="AB19" s="270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2"/>
      <c r="AP19" s="270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0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2"/>
      <c r="BQ19" s="205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7"/>
      <c r="CE19" s="205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7"/>
      <c r="CU19" s="262" t="s">
        <v>336</v>
      </c>
      <c r="CV19" s="273"/>
      <c r="CW19" s="273"/>
      <c r="CX19" s="273"/>
      <c r="CY19" s="273"/>
      <c r="CZ19" s="273"/>
      <c r="DA19" s="273"/>
      <c r="DB19" s="273"/>
      <c r="DC19" s="273"/>
      <c r="DD19" s="273"/>
      <c r="DE19" s="273"/>
      <c r="DF19" s="273"/>
      <c r="DG19" s="274"/>
      <c r="DH19" s="262" t="s">
        <v>353</v>
      </c>
      <c r="DI19" s="273"/>
      <c r="DJ19" s="273"/>
      <c r="DK19" s="273"/>
      <c r="DL19" s="273"/>
      <c r="DM19" s="273"/>
      <c r="DN19" s="273"/>
      <c r="DO19" s="273"/>
      <c r="DP19" s="273"/>
      <c r="DQ19" s="273"/>
      <c r="DR19" s="273"/>
      <c r="DS19" s="273"/>
      <c r="DT19" s="274"/>
    </row>
    <row r="20" spans="1:124" x14ac:dyDescent="0.25">
      <c r="A20" s="243">
        <v>1</v>
      </c>
      <c r="B20" s="244"/>
      <c r="C20" s="244"/>
      <c r="D20" s="244"/>
      <c r="E20" s="244"/>
      <c r="F20" s="245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5"/>
      <c r="AB20" s="243">
        <v>3</v>
      </c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5"/>
      <c r="AP20" s="243">
        <v>4</v>
      </c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3">
        <v>5</v>
      </c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5"/>
      <c r="BQ20" s="243">
        <v>6</v>
      </c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5"/>
      <c r="CE20" s="243">
        <v>7</v>
      </c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5"/>
      <c r="CU20" s="243">
        <v>8</v>
      </c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5"/>
      <c r="DH20" s="243">
        <v>9</v>
      </c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5"/>
    </row>
    <row r="21" spans="1:124" ht="27" customHeight="1" x14ac:dyDescent="0.25">
      <c r="A21" s="212" t="s">
        <v>34</v>
      </c>
      <c r="B21" s="213"/>
      <c r="C21" s="213"/>
      <c r="D21" s="213"/>
      <c r="E21" s="213"/>
      <c r="F21" s="214"/>
      <c r="G21" s="246" t="s">
        <v>425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7"/>
      <c r="AB21" s="275" t="s">
        <v>339</v>
      </c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7"/>
      <c r="AP21" s="275" t="s">
        <v>339</v>
      </c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21">
        <f>BQ21+CU21</f>
        <v>470000</v>
      </c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3"/>
      <c r="BQ21" s="221">
        <f>BQ24</f>
        <v>270000</v>
      </c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3"/>
      <c r="CE21" s="221">
        <f>CE26</f>
        <v>0</v>
      </c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3"/>
      <c r="CU21" s="221">
        <f>CU34</f>
        <v>200000</v>
      </c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3"/>
      <c r="DH21" s="218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20"/>
    </row>
    <row r="22" spans="1:124" ht="24.75" customHeight="1" x14ac:dyDescent="0.25">
      <c r="A22" s="212" t="s">
        <v>215</v>
      </c>
      <c r="B22" s="213"/>
      <c r="C22" s="213"/>
      <c r="D22" s="213"/>
      <c r="E22" s="213"/>
      <c r="F22" s="214"/>
      <c r="G22" s="246" t="s">
        <v>426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7"/>
      <c r="AB22" s="218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20"/>
      <c r="AP22" s="218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21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3"/>
      <c r="BQ22" s="221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3"/>
      <c r="CE22" s="221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3"/>
      <c r="CU22" s="221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3"/>
      <c r="DH22" s="218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20"/>
    </row>
    <row r="23" spans="1:124" x14ac:dyDescent="0.25">
      <c r="A23" s="212" t="s">
        <v>214</v>
      </c>
      <c r="B23" s="213"/>
      <c r="C23" s="213"/>
      <c r="D23" s="213"/>
      <c r="E23" s="213"/>
      <c r="F23" s="214"/>
      <c r="G23" s="328" t="s">
        <v>427</v>
      </c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9"/>
      <c r="AB23" s="218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20"/>
      <c r="AP23" s="218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21">
        <f>AB23*AP23</f>
        <v>0</v>
      </c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3"/>
      <c r="BQ23" s="221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3"/>
      <c r="CE23" s="221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3"/>
      <c r="CU23" s="221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3"/>
      <c r="DH23" s="218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20"/>
    </row>
    <row r="24" spans="1:124" x14ac:dyDescent="0.25">
      <c r="A24" s="212" t="s">
        <v>342</v>
      </c>
      <c r="B24" s="213"/>
      <c r="C24" s="213"/>
      <c r="D24" s="213"/>
      <c r="E24" s="213"/>
      <c r="F24" s="214"/>
      <c r="G24" s="246" t="s">
        <v>428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7"/>
      <c r="AB24" s="218">
        <v>1</v>
      </c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20"/>
      <c r="AP24" s="218">
        <v>270000</v>
      </c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21">
        <f>AB24*AP24</f>
        <v>270000</v>
      </c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3"/>
      <c r="BQ24" s="221">
        <f>BD24</f>
        <v>270000</v>
      </c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3"/>
      <c r="CE24" s="221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3"/>
      <c r="CU24" s="221"/>
      <c r="CV24" s="222"/>
      <c r="CW24" s="222"/>
      <c r="CX24" s="222"/>
      <c r="CY24" s="222"/>
      <c r="CZ24" s="222"/>
      <c r="DA24" s="222"/>
      <c r="DB24" s="222"/>
      <c r="DC24" s="222"/>
      <c r="DD24" s="222"/>
      <c r="DE24" s="222"/>
      <c r="DF24" s="222"/>
      <c r="DG24" s="223"/>
      <c r="DH24" s="218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20"/>
    </row>
    <row r="25" spans="1:124" ht="31.5" customHeight="1" x14ac:dyDescent="0.25">
      <c r="A25" s="212" t="s">
        <v>344</v>
      </c>
      <c r="B25" s="213"/>
      <c r="C25" s="213"/>
      <c r="D25" s="213"/>
      <c r="E25" s="213"/>
      <c r="F25" s="214"/>
      <c r="G25" s="246" t="s">
        <v>429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7"/>
      <c r="AB25" s="218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20"/>
      <c r="AP25" s="218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21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3"/>
      <c r="BQ25" s="221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3"/>
      <c r="CE25" s="221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3"/>
      <c r="CU25" s="221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3"/>
      <c r="DH25" s="218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20"/>
    </row>
    <row r="26" spans="1:124" x14ac:dyDescent="0.25">
      <c r="A26" s="296" t="s">
        <v>430</v>
      </c>
      <c r="B26" s="297"/>
      <c r="C26" s="297"/>
      <c r="D26" s="297"/>
      <c r="E26" s="297"/>
      <c r="F26" s="298"/>
      <c r="G26" s="246" t="s">
        <v>431</v>
      </c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7"/>
      <c r="AB26" s="218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20"/>
      <c r="AP26" s="218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21">
        <f>AB26*AP26</f>
        <v>0</v>
      </c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3"/>
      <c r="BQ26" s="221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3"/>
      <c r="CE26" s="221">
        <f>BD26</f>
        <v>0</v>
      </c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3"/>
      <c r="CU26" s="221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223"/>
      <c r="DH26" s="218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20"/>
    </row>
    <row r="27" spans="1:124" x14ac:dyDescent="0.25">
      <c r="A27" s="296"/>
      <c r="B27" s="297"/>
      <c r="C27" s="297"/>
      <c r="D27" s="297"/>
      <c r="E27" s="297"/>
      <c r="F27" s="29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9"/>
      <c r="AB27" s="218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20"/>
      <c r="AP27" s="218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21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3"/>
      <c r="BQ27" s="221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3"/>
      <c r="CE27" s="221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3"/>
      <c r="CU27" s="221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3"/>
      <c r="DH27" s="218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20"/>
    </row>
    <row r="28" spans="1:124" ht="35.25" customHeight="1" x14ac:dyDescent="0.25">
      <c r="A28" s="212" t="s">
        <v>35</v>
      </c>
      <c r="B28" s="213"/>
      <c r="C28" s="213"/>
      <c r="D28" s="213"/>
      <c r="E28" s="213"/>
      <c r="F28" s="214"/>
      <c r="G28" s="246" t="s">
        <v>432</v>
      </c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7"/>
      <c r="AB28" s="275" t="s">
        <v>339</v>
      </c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7"/>
      <c r="AP28" s="275" t="s">
        <v>339</v>
      </c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21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3"/>
      <c r="BQ28" s="221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3"/>
      <c r="CE28" s="221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3"/>
      <c r="CU28" s="221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3"/>
      <c r="DH28" s="218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20"/>
    </row>
    <row r="29" spans="1:124" ht="27.75" customHeight="1" x14ac:dyDescent="0.25">
      <c r="A29" s="212" t="s">
        <v>242</v>
      </c>
      <c r="B29" s="213"/>
      <c r="C29" s="213"/>
      <c r="D29" s="213"/>
      <c r="E29" s="213"/>
      <c r="F29" s="214"/>
      <c r="G29" s="246" t="s">
        <v>433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7"/>
      <c r="AB29" s="218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20"/>
      <c r="AP29" s="218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21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3"/>
      <c r="BQ29" s="221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3"/>
      <c r="CE29" s="221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3"/>
      <c r="CU29" s="221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3"/>
      <c r="DH29" s="218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20"/>
    </row>
    <row r="30" spans="1:124" x14ac:dyDescent="0.25">
      <c r="A30" s="212" t="s">
        <v>434</v>
      </c>
      <c r="B30" s="213"/>
      <c r="C30" s="213"/>
      <c r="D30" s="213"/>
      <c r="E30" s="213"/>
      <c r="F30" s="214"/>
      <c r="G30" s="246" t="s">
        <v>435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7"/>
      <c r="AB30" s="218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20"/>
      <c r="AP30" s="218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21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3"/>
      <c r="BQ30" s="221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3"/>
      <c r="CE30" s="221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3"/>
      <c r="CU30" s="221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3"/>
      <c r="DH30" s="218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20"/>
    </row>
    <row r="31" spans="1:124" x14ac:dyDescent="0.25">
      <c r="A31" s="296"/>
      <c r="B31" s="297"/>
      <c r="C31" s="297"/>
      <c r="D31" s="297"/>
      <c r="E31" s="297"/>
      <c r="F31" s="29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9"/>
      <c r="AB31" s="218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20"/>
      <c r="AP31" s="218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21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3"/>
      <c r="BQ31" s="221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3"/>
      <c r="CE31" s="221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3"/>
      <c r="CU31" s="221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  <c r="DG31" s="223"/>
      <c r="DH31" s="218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20"/>
    </row>
    <row r="32" spans="1:124" x14ac:dyDescent="0.25">
      <c r="A32" s="212" t="s">
        <v>36</v>
      </c>
      <c r="B32" s="213"/>
      <c r="C32" s="213"/>
      <c r="D32" s="213"/>
      <c r="E32" s="213"/>
      <c r="F32" s="214"/>
      <c r="G32" s="246" t="s">
        <v>436</v>
      </c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7"/>
      <c r="AB32" s="275" t="s">
        <v>339</v>
      </c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7"/>
      <c r="AP32" s="275" t="s">
        <v>339</v>
      </c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21">
        <f>BD34+BD35+BD36+BD37</f>
        <v>0</v>
      </c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3"/>
      <c r="BQ32" s="221">
        <f>BQ35+BQ36+BQ37</f>
        <v>0</v>
      </c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3"/>
      <c r="CE32" s="221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3"/>
      <c r="CU32" s="221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3"/>
      <c r="DH32" s="218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20"/>
    </row>
    <row r="33" spans="1:124" ht="40.5" customHeight="1" x14ac:dyDescent="0.25">
      <c r="A33" s="212" t="s">
        <v>437</v>
      </c>
      <c r="B33" s="213"/>
      <c r="C33" s="213"/>
      <c r="D33" s="213"/>
      <c r="E33" s="213"/>
      <c r="F33" s="214"/>
      <c r="G33" s="246" t="s">
        <v>438</v>
      </c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7"/>
      <c r="AB33" s="218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20"/>
      <c r="AP33" s="221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1">
        <f>AP33</f>
        <v>0</v>
      </c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3"/>
      <c r="BQ33" s="221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3"/>
      <c r="CE33" s="221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3"/>
      <c r="CU33" s="221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3"/>
      <c r="DH33" s="218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20"/>
    </row>
    <row r="34" spans="1:124" x14ac:dyDescent="0.25">
      <c r="A34" s="212" t="s">
        <v>439</v>
      </c>
      <c r="B34" s="213"/>
      <c r="C34" s="213"/>
      <c r="D34" s="213"/>
      <c r="E34" s="213"/>
      <c r="F34" s="214"/>
      <c r="G34" s="246" t="s">
        <v>440</v>
      </c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7"/>
      <c r="AB34" s="218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20"/>
      <c r="AP34" s="221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1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3"/>
      <c r="BQ34" s="221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3"/>
      <c r="CE34" s="221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3"/>
      <c r="CU34" s="221">
        <v>200000</v>
      </c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  <c r="DG34" s="223"/>
      <c r="DH34" s="218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20"/>
    </row>
    <row r="35" spans="1:124" x14ac:dyDescent="0.25">
      <c r="A35" s="212" t="s">
        <v>441</v>
      </c>
      <c r="B35" s="213"/>
      <c r="C35" s="213"/>
      <c r="D35" s="213"/>
      <c r="E35" s="213"/>
      <c r="F35" s="214"/>
      <c r="G35" s="246" t="s">
        <v>440</v>
      </c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7"/>
      <c r="AB35" s="218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20"/>
      <c r="AP35" s="221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1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221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3"/>
      <c r="CE35" s="221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3"/>
      <c r="CU35" s="221"/>
      <c r="CV35" s="222"/>
      <c r="CW35" s="222"/>
      <c r="CX35" s="222"/>
      <c r="CY35" s="222"/>
      <c r="CZ35" s="222"/>
      <c r="DA35" s="222"/>
      <c r="DB35" s="222"/>
      <c r="DC35" s="222"/>
      <c r="DD35" s="222"/>
      <c r="DE35" s="222"/>
      <c r="DF35" s="222"/>
      <c r="DG35" s="223"/>
      <c r="DH35" s="325"/>
      <c r="DI35" s="326"/>
      <c r="DJ35" s="326"/>
      <c r="DK35" s="326"/>
      <c r="DL35" s="326"/>
      <c r="DM35" s="326"/>
      <c r="DN35" s="326"/>
      <c r="DO35" s="326"/>
      <c r="DP35" s="326"/>
      <c r="DQ35" s="326"/>
      <c r="DR35" s="326"/>
      <c r="DS35" s="326"/>
      <c r="DT35" s="327"/>
    </row>
    <row r="36" spans="1:124" x14ac:dyDescent="0.25">
      <c r="A36" s="212" t="s">
        <v>442</v>
      </c>
      <c r="B36" s="213"/>
      <c r="C36" s="213"/>
      <c r="D36" s="213"/>
      <c r="E36" s="213"/>
      <c r="F36" s="214"/>
      <c r="G36" s="246" t="s">
        <v>440</v>
      </c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7"/>
      <c r="AB36" s="218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20"/>
      <c r="AP36" s="221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1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221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3"/>
      <c r="CE36" s="221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3"/>
      <c r="CU36" s="221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3"/>
      <c r="DH36" s="218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20"/>
    </row>
    <row r="37" spans="1:124" x14ac:dyDescent="0.25">
      <c r="A37" s="212" t="s">
        <v>443</v>
      </c>
      <c r="B37" s="213"/>
      <c r="C37" s="213"/>
      <c r="D37" s="213"/>
      <c r="E37" s="213"/>
      <c r="F37" s="214"/>
      <c r="G37" s="246" t="s">
        <v>444</v>
      </c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7"/>
      <c r="AB37" s="218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20"/>
      <c r="AP37" s="221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1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221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3"/>
      <c r="CE37" s="221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3"/>
      <c r="CU37" s="221"/>
      <c r="CV37" s="222"/>
      <c r="CW37" s="222"/>
      <c r="CX37" s="222"/>
      <c r="CY37" s="222"/>
      <c r="CZ37" s="222"/>
      <c r="DA37" s="222"/>
      <c r="DB37" s="222"/>
      <c r="DC37" s="222"/>
      <c r="DD37" s="222"/>
      <c r="DE37" s="222"/>
      <c r="DF37" s="222"/>
      <c r="DG37" s="223"/>
      <c r="DH37" s="218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20"/>
    </row>
    <row r="38" spans="1:124" ht="27.75" customHeight="1" x14ac:dyDescent="0.25">
      <c r="A38" s="212" t="s">
        <v>37</v>
      </c>
      <c r="B38" s="213"/>
      <c r="C38" s="213"/>
      <c r="D38" s="213"/>
      <c r="E38" s="213"/>
      <c r="F38" s="214"/>
      <c r="G38" s="246" t="s">
        <v>445</v>
      </c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7"/>
      <c r="AB38" s="275" t="s">
        <v>339</v>
      </c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7"/>
      <c r="AP38" s="330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221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221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3"/>
      <c r="CE38" s="221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3"/>
      <c r="CU38" s="221"/>
      <c r="CV38" s="222"/>
      <c r="CW38" s="222"/>
      <c r="CX38" s="222"/>
      <c r="CY38" s="222"/>
      <c r="CZ38" s="222"/>
      <c r="DA38" s="222"/>
      <c r="DB38" s="222"/>
      <c r="DC38" s="222"/>
      <c r="DD38" s="222"/>
      <c r="DE38" s="222"/>
      <c r="DF38" s="222"/>
      <c r="DG38" s="223"/>
      <c r="DH38" s="218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20"/>
    </row>
    <row r="39" spans="1:124" x14ac:dyDescent="0.25">
      <c r="A39" s="212" t="s">
        <v>210</v>
      </c>
      <c r="B39" s="213"/>
      <c r="C39" s="213"/>
      <c r="D39" s="213"/>
      <c r="E39" s="213"/>
      <c r="F39" s="214"/>
      <c r="G39" s="246" t="s">
        <v>446</v>
      </c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7"/>
      <c r="AB39" s="275" t="s">
        <v>339</v>
      </c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7"/>
      <c r="AP39" s="275" t="s">
        <v>339</v>
      </c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36" t="s">
        <v>339</v>
      </c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8"/>
      <c r="BQ39" s="221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3"/>
      <c r="CE39" s="221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3"/>
      <c r="CU39" s="221"/>
      <c r="CV39" s="222"/>
      <c r="CW39" s="222"/>
      <c r="CX39" s="222"/>
      <c r="CY39" s="222"/>
      <c r="CZ39" s="222"/>
      <c r="DA39" s="222"/>
      <c r="DB39" s="222"/>
      <c r="DC39" s="222"/>
      <c r="DD39" s="222"/>
      <c r="DE39" s="222"/>
      <c r="DF39" s="222"/>
      <c r="DG39" s="223"/>
      <c r="DH39" s="218"/>
      <c r="DI39" s="219"/>
      <c r="DJ39" s="219"/>
      <c r="DK39" s="219"/>
      <c r="DL39" s="219"/>
      <c r="DM39" s="219"/>
      <c r="DN39" s="219"/>
      <c r="DO39" s="219"/>
      <c r="DP39" s="219"/>
      <c r="DQ39" s="219"/>
      <c r="DR39" s="219"/>
      <c r="DS39" s="219"/>
      <c r="DT39" s="220"/>
    </row>
    <row r="40" spans="1:124" ht="31.5" customHeight="1" x14ac:dyDescent="0.25">
      <c r="A40" s="296"/>
      <c r="B40" s="297"/>
      <c r="C40" s="297"/>
      <c r="D40" s="297"/>
      <c r="E40" s="297"/>
      <c r="F40" s="298"/>
      <c r="G40" s="246" t="s">
        <v>445</v>
      </c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7"/>
      <c r="AB40" s="218">
        <v>1</v>
      </c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20"/>
      <c r="AP40" s="218">
        <v>100000</v>
      </c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21">
        <f>AB40*AP40</f>
        <v>100000</v>
      </c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221">
        <f>BD40</f>
        <v>100000</v>
      </c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3"/>
      <c r="CE40" s="221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3"/>
      <c r="CU40" s="221"/>
      <c r="CV40" s="222"/>
      <c r="CW40" s="222"/>
      <c r="CX40" s="222"/>
      <c r="CY40" s="222"/>
      <c r="CZ40" s="222"/>
      <c r="DA40" s="222"/>
      <c r="DB40" s="222"/>
      <c r="DC40" s="222"/>
      <c r="DD40" s="222"/>
      <c r="DE40" s="222"/>
      <c r="DF40" s="222"/>
      <c r="DG40" s="223"/>
      <c r="DH40" s="218"/>
      <c r="DI40" s="219"/>
      <c r="DJ40" s="219"/>
      <c r="DK40" s="219"/>
      <c r="DL40" s="219"/>
      <c r="DM40" s="219"/>
      <c r="DN40" s="219"/>
      <c r="DO40" s="219"/>
      <c r="DP40" s="219"/>
      <c r="DQ40" s="219"/>
      <c r="DR40" s="219"/>
      <c r="DS40" s="219"/>
      <c r="DT40" s="220"/>
    </row>
    <row r="41" spans="1:124" x14ac:dyDescent="0.25">
      <c r="A41" s="212" t="s">
        <v>38</v>
      </c>
      <c r="B41" s="213"/>
      <c r="C41" s="213"/>
      <c r="D41" s="213"/>
      <c r="E41" s="213"/>
      <c r="F41" s="214"/>
      <c r="G41" s="246" t="s">
        <v>447</v>
      </c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7"/>
      <c r="AB41" s="275" t="s">
        <v>339</v>
      </c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7"/>
      <c r="AP41" s="275" t="s">
        <v>339</v>
      </c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21">
        <f>BD43+BD44+BD45+BD46+BD47+BD48+BD49</f>
        <v>630000</v>
      </c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3"/>
      <c r="BQ41" s="221">
        <f>BQ42</f>
        <v>630000</v>
      </c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3"/>
      <c r="CE41" s="221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3"/>
      <c r="CU41" s="221"/>
      <c r="CV41" s="222"/>
      <c r="CW41" s="222"/>
      <c r="CX41" s="222"/>
      <c r="CY41" s="222"/>
      <c r="CZ41" s="222"/>
      <c r="DA41" s="222"/>
      <c r="DB41" s="222"/>
      <c r="DC41" s="222"/>
      <c r="DD41" s="222"/>
      <c r="DE41" s="222"/>
      <c r="DF41" s="222"/>
      <c r="DG41" s="223"/>
      <c r="DH41" s="218"/>
      <c r="DI41" s="219"/>
      <c r="DJ41" s="219"/>
      <c r="DK41" s="219"/>
      <c r="DL41" s="219"/>
      <c r="DM41" s="219"/>
      <c r="DN41" s="219"/>
      <c r="DO41" s="219"/>
      <c r="DP41" s="219"/>
      <c r="DQ41" s="219"/>
      <c r="DR41" s="219"/>
      <c r="DS41" s="219"/>
      <c r="DT41" s="220"/>
    </row>
    <row r="42" spans="1:124" x14ac:dyDescent="0.25">
      <c r="A42" s="212" t="s">
        <v>448</v>
      </c>
      <c r="B42" s="213"/>
      <c r="C42" s="213"/>
      <c r="D42" s="213"/>
      <c r="E42" s="213"/>
      <c r="F42" s="214"/>
      <c r="G42" s="246" t="s">
        <v>446</v>
      </c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7"/>
      <c r="AB42" s="275" t="s">
        <v>339</v>
      </c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7"/>
      <c r="AP42" s="275" t="s">
        <v>339</v>
      </c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36" t="s">
        <v>339</v>
      </c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8"/>
      <c r="BQ42" s="221">
        <f>BQ43+BQ44+BQ45+BQ46+BQ47+BQ48+BQ49</f>
        <v>630000</v>
      </c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3"/>
      <c r="CE42" s="221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3"/>
      <c r="CU42" s="221"/>
      <c r="CV42" s="222"/>
      <c r="CW42" s="222"/>
      <c r="CX42" s="222"/>
      <c r="CY42" s="222"/>
      <c r="CZ42" s="222"/>
      <c r="DA42" s="222"/>
      <c r="DB42" s="222"/>
      <c r="DC42" s="222"/>
      <c r="DD42" s="222"/>
      <c r="DE42" s="222"/>
      <c r="DF42" s="222"/>
      <c r="DG42" s="223"/>
      <c r="DH42" s="218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20"/>
    </row>
    <row r="43" spans="1:124" x14ac:dyDescent="0.25">
      <c r="A43" s="296"/>
      <c r="B43" s="297"/>
      <c r="C43" s="297"/>
      <c r="D43" s="297"/>
      <c r="E43" s="297"/>
      <c r="F43" s="298"/>
      <c r="G43" s="328" t="s">
        <v>449</v>
      </c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9"/>
      <c r="AB43" s="218">
        <v>12</v>
      </c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20"/>
      <c r="AP43" s="218">
        <v>6000</v>
      </c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21">
        <f t="shared" ref="BD43:BD48" si="0">AB43*AP43</f>
        <v>72000</v>
      </c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3"/>
      <c r="BQ43" s="221">
        <f>BD43</f>
        <v>72000</v>
      </c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3"/>
      <c r="CE43" s="221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3"/>
      <c r="CU43" s="221"/>
      <c r="CV43" s="222"/>
      <c r="CW43" s="222"/>
      <c r="CX43" s="222"/>
      <c r="CY43" s="222"/>
      <c r="CZ43" s="222"/>
      <c r="DA43" s="222"/>
      <c r="DB43" s="222"/>
      <c r="DC43" s="222"/>
      <c r="DD43" s="222"/>
      <c r="DE43" s="222"/>
      <c r="DF43" s="222"/>
      <c r="DG43" s="223"/>
      <c r="DH43" s="218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20"/>
    </row>
    <row r="44" spans="1:124" x14ac:dyDescent="0.25">
      <c r="A44" s="296"/>
      <c r="B44" s="297"/>
      <c r="C44" s="297"/>
      <c r="D44" s="297"/>
      <c r="E44" s="297"/>
      <c r="F44" s="298"/>
      <c r="G44" s="328" t="s">
        <v>449</v>
      </c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9"/>
      <c r="AB44" s="218">
        <v>12</v>
      </c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20"/>
      <c r="AP44" s="218">
        <v>6000</v>
      </c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21">
        <f t="shared" si="0"/>
        <v>72000</v>
      </c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3"/>
      <c r="BQ44" s="221">
        <f>BD44</f>
        <v>72000</v>
      </c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3"/>
      <c r="CE44" s="332"/>
      <c r="CF44" s="333"/>
      <c r="CG44" s="333"/>
      <c r="CH44" s="333"/>
      <c r="CI44" s="333"/>
      <c r="CJ44" s="333"/>
      <c r="CK44" s="333"/>
      <c r="CL44" s="333"/>
      <c r="CM44" s="333"/>
      <c r="CN44" s="333"/>
      <c r="CO44" s="333"/>
      <c r="CP44" s="333"/>
      <c r="CQ44" s="333"/>
      <c r="CR44" s="333"/>
      <c r="CS44" s="333"/>
      <c r="CT44" s="334"/>
      <c r="CU44" s="332"/>
      <c r="CV44" s="333"/>
      <c r="CW44" s="333"/>
      <c r="CX44" s="333"/>
      <c r="CY44" s="333"/>
      <c r="CZ44" s="333"/>
      <c r="DA44" s="333"/>
      <c r="DB44" s="333"/>
      <c r="DC44" s="333"/>
      <c r="DD44" s="333"/>
      <c r="DE44" s="333"/>
      <c r="DF44" s="333"/>
      <c r="DG44" s="334"/>
      <c r="DH44" s="325"/>
      <c r="DI44" s="326"/>
      <c r="DJ44" s="326"/>
      <c r="DK44" s="326"/>
      <c r="DL44" s="326"/>
      <c r="DM44" s="326"/>
      <c r="DN44" s="326"/>
      <c r="DO44" s="326"/>
      <c r="DP44" s="326"/>
      <c r="DQ44" s="326"/>
      <c r="DR44" s="326"/>
      <c r="DS44" s="326"/>
      <c r="DT44" s="327"/>
    </row>
    <row r="45" spans="1:124" x14ac:dyDescent="0.25">
      <c r="A45" s="296"/>
      <c r="B45" s="297"/>
      <c r="C45" s="297"/>
      <c r="D45" s="297"/>
      <c r="E45" s="297"/>
      <c r="F45" s="298"/>
      <c r="G45" s="328" t="s">
        <v>449</v>
      </c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9"/>
      <c r="AB45" s="218">
        <v>12</v>
      </c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20"/>
      <c r="AP45" s="218">
        <v>6000</v>
      </c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21">
        <f t="shared" si="0"/>
        <v>72000</v>
      </c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3"/>
      <c r="BQ45" s="221">
        <f t="shared" ref="BQ45:BQ49" si="1">BD45</f>
        <v>72000</v>
      </c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3"/>
      <c r="CE45" s="221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3"/>
      <c r="CU45" s="221"/>
      <c r="CV45" s="222"/>
      <c r="CW45" s="222"/>
      <c r="CX45" s="222"/>
      <c r="CY45" s="222"/>
      <c r="CZ45" s="222"/>
      <c r="DA45" s="222"/>
      <c r="DB45" s="222"/>
      <c r="DC45" s="222"/>
      <c r="DD45" s="222"/>
      <c r="DE45" s="222"/>
      <c r="DF45" s="222"/>
      <c r="DG45" s="223"/>
      <c r="DH45" s="218"/>
      <c r="DI45" s="219"/>
      <c r="DJ45" s="219"/>
      <c r="DK45" s="219"/>
      <c r="DL45" s="219"/>
      <c r="DM45" s="219"/>
      <c r="DN45" s="219"/>
      <c r="DO45" s="219"/>
      <c r="DP45" s="219"/>
      <c r="DQ45" s="219"/>
      <c r="DR45" s="219"/>
      <c r="DS45" s="219"/>
      <c r="DT45" s="220"/>
    </row>
    <row r="46" spans="1:124" x14ac:dyDescent="0.25">
      <c r="A46" s="296"/>
      <c r="B46" s="297"/>
      <c r="C46" s="297"/>
      <c r="D46" s="297"/>
      <c r="E46" s="297"/>
      <c r="F46" s="298"/>
      <c r="G46" s="328" t="s">
        <v>450</v>
      </c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9"/>
      <c r="AB46" s="275">
        <v>12</v>
      </c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7"/>
      <c r="AP46" s="275">
        <v>18976.02</v>
      </c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21">
        <f t="shared" si="0"/>
        <v>227712.24</v>
      </c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221">
        <f t="shared" si="1"/>
        <v>227712.24</v>
      </c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3"/>
      <c r="CE46" s="221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3"/>
      <c r="CU46" s="221"/>
      <c r="CV46" s="222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3"/>
      <c r="DH46" s="218"/>
      <c r="DI46" s="219"/>
      <c r="DJ46" s="219"/>
      <c r="DK46" s="219"/>
      <c r="DL46" s="219"/>
      <c r="DM46" s="219"/>
      <c r="DN46" s="219"/>
      <c r="DO46" s="219"/>
      <c r="DP46" s="219"/>
      <c r="DQ46" s="219"/>
      <c r="DR46" s="219"/>
      <c r="DS46" s="219"/>
      <c r="DT46" s="220"/>
    </row>
    <row r="47" spans="1:124" x14ac:dyDescent="0.25">
      <c r="A47" s="296"/>
      <c r="B47" s="297"/>
      <c r="C47" s="297"/>
      <c r="D47" s="297"/>
      <c r="E47" s="297"/>
      <c r="F47" s="298"/>
      <c r="G47" s="328" t="s">
        <v>451</v>
      </c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9"/>
      <c r="AB47" s="275">
        <v>1</v>
      </c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7"/>
      <c r="AP47" s="275">
        <v>86287.76</v>
      </c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21">
        <f t="shared" si="0"/>
        <v>86287.76</v>
      </c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221">
        <f>BD47</f>
        <v>86287.76</v>
      </c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3"/>
      <c r="CE47" s="221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3"/>
      <c r="CU47" s="221"/>
      <c r="CV47" s="222"/>
      <c r="CW47" s="222"/>
      <c r="CX47" s="222"/>
      <c r="CY47" s="222"/>
      <c r="CZ47" s="222"/>
      <c r="DA47" s="222"/>
      <c r="DB47" s="222"/>
      <c r="DC47" s="222"/>
      <c r="DD47" s="222"/>
      <c r="DE47" s="222"/>
      <c r="DF47" s="222"/>
      <c r="DG47" s="223"/>
      <c r="DH47" s="218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20"/>
    </row>
    <row r="48" spans="1:124" x14ac:dyDescent="0.25">
      <c r="A48" s="296"/>
      <c r="B48" s="297"/>
      <c r="C48" s="297"/>
      <c r="D48" s="297"/>
      <c r="E48" s="297"/>
      <c r="F48" s="298"/>
      <c r="G48" s="328" t="s">
        <v>452</v>
      </c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9"/>
      <c r="AB48" s="275">
        <v>1</v>
      </c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7"/>
      <c r="AP48" s="275">
        <v>40000</v>
      </c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21">
        <f t="shared" si="0"/>
        <v>40000</v>
      </c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221">
        <f t="shared" si="1"/>
        <v>40000</v>
      </c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3"/>
      <c r="CE48" s="221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3"/>
      <c r="CU48" s="221"/>
      <c r="CV48" s="222"/>
      <c r="CW48" s="222"/>
      <c r="CX48" s="222"/>
      <c r="CY48" s="222"/>
      <c r="CZ48" s="222"/>
      <c r="DA48" s="222"/>
      <c r="DB48" s="222"/>
      <c r="DC48" s="222"/>
      <c r="DD48" s="222"/>
      <c r="DE48" s="222"/>
      <c r="DF48" s="222"/>
      <c r="DG48" s="223"/>
      <c r="DH48" s="218"/>
      <c r="DI48" s="219"/>
      <c r="DJ48" s="219"/>
      <c r="DK48" s="219"/>
      <c r="DL48" s="219"/>
      <c r="DM48" s="219"/>
      <c r="DN48" s="219"/>
      <c r="DO48" s="219"/>
      <c r="DP48" s="219"/>
      <c r="DQ48" s="219"/>
      <c r="DR48" s="219"/>
      <c r="DS48" s="219"/>
      <c r="DT48" s="220"/>
    </row>
    <row r="49" spans="1:124" x14ac:dyDescent="0.25">
      <c r="A49" s="296"/>
      <c r="B49" s="297"/>
      <c r="C49" s="297"/>
      <c r="D49" s="297"/>
      <c r="E49" s="297"/>
      <c r="F49" s="298"/>
      <c r="G49" s="328" t="s">
        <v>453</v>
      </c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9"/>
      <c r="AB49" s="275">
        <v>1</v>
      </c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7"/>
      <c r="AP49" s="275">
        <v>60000</v>
      </c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21">
        <f>AP49</f>
        <v>60000</v>
      </c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/>
      <c r="BQ49" s="221">
        <f t="shared" si="1"/>
        <v>60000</v>
      </c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3"/>
      <c r="CE49" s="221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3"/>
      <c r="CU49" s="221"/>
      <c r="CV49" s="222"/>
      <c r="CW49" s="222"/>
      <c r="CX49" s="222"/>
      <c r="CY49" s="222"/>
      <c r="CZ49" s="222"/>
      <c r="DA49" s="222"/>
      <c r="DB49" s="222"/>
      <c r="DC49" s="222"/>
      <c r="DD49" s="222"/>
      <c r="DE49" s="222"/>
      <c r="DF49" s="222"/>
      <c r="DG49" s="223"/>
      <c r="DH49" s="218"/>
      <c r="DI49" s="219"/>
      <c r="DJ49" s="219"/>
      <c r="DK49" s="219"/>
      <c r="DL49" s="219"/>
      <c r="DM49" s="219"/>
      <c r="DN49" s="219"/>
      <c r="DO49" s="219"/>
      <c r="DP49" s="219"/>
      <c r="DQ49" s="219"/>
      <c r="DR49" s="219"/>
      <c r="DS49" s="219"/>
      <c r="DT49" s="220"/>
    </row>
    <row r="50" spans="1:124" x14ac:dyDescent="0.25">
      <c r="A50" s="278" t="s">
        <v>286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7"/>
      <c r="BD50" s="221">
        <f>BD21+BD32+BD38+BD41</f>
        <v>1100000</v>
      </c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3"/>
      <c r="BQ50" s="221">
        <f>BQ21+BQ41+BQ34</f>
        <v>900000</v>
      </c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3"/>
      <c r="CE50" s="221">
        <f>SUM(CE36:CE49)</f>
        <v>0</v>
      </c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3"/>
      <c r="CU50" s="221">
        <f>CU21+CU28+CU32+CU38+CU41</f>
        <v>200000</v>
      </c>
      <c r="CV50" s="222"/>
      <c r="CW50" s="222"/>
      <c r="CX50" s="222"/>
      <c r="CY50" s="222"/>
      <c r="CZ50" s="222"/>
      <c r="DA50" s="222"/>
      <c r="DB50" s="222"/>
      <c r="DC50" s="222"/>
      <c r="DD50" s="222"/>
      <c r="DE50" s="222"/>
      <c r="DF50" s="222"/>
      <c r="DG50" s="223"/>
      <c r="DH50" s="218"/>
      <c r="DI50" s="219"/>
      <c r="DJ50" s="219"/>
      <c r="DK50" s="219"/>
      <c r="DL50" s="219"/>
      <c r="DM50" s="219"/>
      <c r="DN50" s="219"/>
      <c r="DO50" s="219"/>
      <c r="DP50" s="219"/>
      <c r="DQ50" s="219"/>
      <c r="DR50" s="219"/>
      <c r="DS50" s="219"/>
      <c r="DT50" s="220"/>
    </row>
  </sheetData>
  <mergeCells count="363">
    <mergeCell ref="CE49:CT49"/>
    <mergeCell ref="CU49:DG49"/>
    <mergeCell ref="DH49:DT49"/>
    <mergeCell ref="A50:BC50"/>
    <mergeCell ref="BD50:BP50"/>
    <mergeCell ref="BQ50:CD50"/>
    <mergeCell ref="CE50:CT50"/>
    <mergeCell ref="CU50:DG50"/>
    <mergeCell ref="DH50:DT50"/>
    <mergeCell ref="A49:F49"/>
    <mergeCell ref="G49:AA49"/>
    <mergeCell ref="AB49:AO49"/>
    <mergeCell ref="AP49:BC49"/>
    <mergeCell ref="BD49:BP49"/>
    <mergeCell ref="BQ49:CD49"/>
    <mergeCell ref="DH47:DT47"/>
    <mergeCell ref="A48:F48"/>
    <mergeCell ref="G48:AA48"/>
    <mergeCell ref="AB48:AO48"/>
    <mergeCell ref="AP48:BC48"/>
    <mergeCell ref="BD48:BP48"/>
    <mergeCell ref="BQ48:CD48"/>
    <mergeCell ref="CE48:CT48"/>
    <mergeCell ref="CU48:DG48"/>
    <mergeCell ref="DH48:DT48"/>
    <mergeCell ref="CU46:DG46"/>
    <mergeCell ref="DH46:DT46"/>
    <mergeCell ref="A47:F47"/>
    <mergeCell ref="G47:AA47"/>
    <mergeCell ref="AB47:AO47"/>
    <mergeCell ref="AP47:BC47"/>
    <mergeCell ref="BD47:BP47"/>
    <mergeCell ref="BQ47:CD47"/>
    <mergeCell ref="CE47:CT47"/>
    <mergeCell ref="CU47:DG47"/>
    <mergeCell ref="CE45:CT45"/>
    <mergeCell ref="CU45:DG45"/>
    <mergeCell ref="DH45:DT45"/>
    <mergeCell ref="A46:F46"/>
    <mergeCell ref="G46:AA46"/>
    <mergeCell ref="AB46:AO46"/>
    <mergeCell ref="AP46:BC46"/>
    <mergeCell ref="BD46:BP46"/>
    <mergeCell ref="BQ46:CD46"/>
    <mergeCell ref="CE46:CT46"/>
    <mergeCell ref="A45:F45"/>
    <mergeCell ref="G45:AA45"/>
    <mergeCell ref="AB45:AO45"/>
    <mergeCell ref="AP45:BC45"/>
    <mergeCell ref="BD45:BP45"/>
    <mergeCell ref="BQ45:CD45"/>
    <mergeCell ref="A44:F44"/>
    <mergeCell ref="G44:AA44"/>
    <mergeCell ref="AB44:AO44"/>
    <mergeCell ref="AP44:BC44"/>
    <mergeCell ref="BD44:BP44"/>
    <mergeCell ref="BQ44:CD44"/>
    <mergeCell ref="DH42:DT42"/>
    <mergeCell ref="A43:F43"/>
    <mergeCell ref="G43:AA43"/>
    <mergeCell ref="AB43:AO43"/>
    <mergeCell ref="AP43:BC43"/>
    <mergeCell ref="BD43:BP43"/>
    <mergeCell ref="BQ43:CD43"/>
    <mergeCell ref="CE43:CT43"/>
    <mergeCell ref="CU43:DG43"/>
    <mergeCell ref="DH43:DT43"/>
    <mergeCell ref="CU41:DG41"/>
    <mergeCell ref="DH41:DT41"/>
    <mergeCell ref="A42:F42"/>
    <mergeCell ref="G42:AA42"/>
    <mergeCell ref="AB42:AO42"/>
    <mergeCell ref="AP42:BC42"/>
    <mergeCell ref="BD42:BP42"/>
    <mergeCell ref="BQ42:CD42"/>
    <mergeCell ref="CE42:CT42"/>
    <mergeCell ref="CU42:DG42"/>
    <mergeCell ref="CE40:CT40"/>
    <mergeCell ref="CU40:DG40"/>
    <mergeCell ref="DH40:DT40"/>
    <mergeCell ref="A41:F41"/>
    <mergeCell ref="G41:AA41"/>
    <mergeCell ref="AB41:AO41"/>
    <mergeCell ref="AP41:BC41"/>
    <mergeCell ref="BD41:BP41"/>
    <mergeCell ref="BQ41:CD41"/>
    <mergeCell ref="CE41:CT41"/>
    <mergeCell ref="A40:F40"/>
    <mergeCell ref="G40:AA40"/>
    <mergeCell ref="AB40:AO40"/>
    <mergeCell ref="AP40:BC40"/>
    <mergeCell ref="BD40:BP40"/>
    <mergeCell ref="BQ40:CD40"/>
    <mergeCell ref="DH38:DT38"/>
    <mergeCell ref="A39:F39"/>
    <mergeCell ref="G39:AA39"/>
    <mergeCell ref="AB39:AO39"/>
    <mergeCell ref="AP39:BC39"/>
    <mergeCell ref="BD39:BP39"/>
    <mergeCell ref="BQ39:CD39"/>
    <mergeCell ref="CE39:CT39"/>
    <mergeCell ref="CU39:DG39"/>
    <mergeCell ref="DH39:DT39"/>
    <mergeCell ref="CU37:DG37"/>
    <mergeCell ref="DH37:DT37"/>
    <mergeCell ref="A38:F38"/>
    <mergeCell ref="G38:AA38"/>
    <mergeCell ref="AB38:AO38"/>
    <mergeCell ref="AP38:BC38"/>
    <mergeCell ref="BD38:BP38"/>
    <mergeCell ref="BQ38:CD38"/>
    <mergeCell ref="CE38:CT38"/>
    <mergeCell ref="CU38:DG38"/>
    <mergeCell ref="CE36:CT36"/>
    <mergeCell ref="CU36:DG36"/>
    <mergeCell ref="DH36:DT36"/>
    <mergeCell ref="A37:F37"/>
    <mergeCell ref="G37:AA37"/>
    <mergeCell ref="AB37:AO37"/>
    <mergeCell ref="AP37:BC37"/>
    <mergeCell ref="BD37:BP37"/>
    <mergeCell ref="BQ37:CD37"/>
    <mergeCell ref="CE37:CT37"/>
    <mergeCell ref="A36:F36"/>
    <mergeCell ref="G36:AA36"/>
    <mergeCell ref="AB36:AO36"/>
    <mergeCell ref="AP36:BC36"/>
    <mergeCell ref="BD36:BP36"/>
    <mergeCell ref="BQ36:CD36"/>
    <mergeCell ref="CU34:DG34"/>
    <mergeCell ref="DH34:DT34"/>
    <mergeCell ref="A35:F35"/>
    <mergeCell ref="G35:AA35"/>
    <mergeCell ref="AB35:AO35"/>
    <mergeCell ref="AP35:BC35"/>
    <mergeCell ref="BD35:BP35"/>
    <mergeCell ref="BQ35:CD35"/>
    <mergeCell ref="CE35:CT35"/>
    <mergeCell ref="CU35:DG35"/>
    <mergeCell ref="CE33:CT33"/>
    <mergeCell ref="CU33:DG33"/>
    <mergeCell ref="DH33:DT33"/>
    <mergeCell ref="A34:F34"/>
    <mergeCell ref="G34:AA34"/>
    <mergeCell ref="AB34:AO34"/>
    <mergeCell ref="AP34:BC34"/>
    <mergeCell ref="BD34:BP34"/>
    <mergeCell ref="BQ34:CD34"/>
    <mergeCell ref="CE34:CT34"/>
    <mergeCell ref="A33:F33"/>
    <mergeCell ref="G33:AA33"/>
    <mergeCell ref="AB33:AO33"/>
    <mergeCell ref="AP33:BC33"/>
    <mergeCell ref="BD33:BP33"/>
    <mergeCell ref="BQ33:CD33"/>
    <mergeCell ref="DH31:DT31"/>
    <mergeCell ref="A32:F32"/>
    <mergeCell ref="G32:AA32"/>
    <mergeCell ref="AB32:AO32"/>
    <mergeCell ref="AP32:BC32"/>
    <mergeCell ref="BD32:BP32"/>
    <mergeCell ref="BQ32:CD32"/>
    <mergeCell ref="CE32:CT32"/>
    <mergeCell ref="CU32:DG32"/>
    <mergeCell ref="DH32:DT32"/>
    <mergeCell ref="CU30:DG30"/>
    <mergeCell ref="DH30:DT30"/>
    <mergeCell ref="A31:F31"/>
    <mergeCell ref="G31:AA31"/>
    <mergeCell ref="AB31:AO31"/>
    <mergeCell ref="AP31:BC31"/>
    <mergeCell ref="BD31:BP31"/>
    <mergeCell ref="BQ31:CD31"/>
    <mergeCell ref="CE31:CT31"/>
    <mergeCell ref="CU31:DG31"/>
    <mergeCell ref="CE29:CT29"/>
    <mergeCell ref="CU29:DG29"/>
    <mergeCell ref="DH29:DT29"/>
    <mergeCell ref="A30:F30"/>
    <mergeCell ref="G30:AA30"/>
    <mergeCell ref="AB30:AO30"/>
    <mergeCell ref="AP30:BC30"/>
    <mergeCell ref="BD30:BP30"/>
    <mergeCell ref="BQ30:CD30"/>
    <mergeCell ref="CE30:CT30"/>
    <mergeCell ref="A29:F29"/>
    <mergeCell ref="G29:AA29"/>
    <mergeCell ref="AB29:AO29"/>
    <mergeCell ref="AP29:BC29"/>
    <mergeCell ref="BD29:BP29"/>
    <mergeCell ref="BQ29:CD29"/>
    <mergeCell ref="DH27:DT27"/>
    <mergeCell ref="A28:F28"/>
    <mergeCell ref="G28:AA28"/>
    <mergeCell ref="AB28:AO28"/>
    <mergeCell ref="AP28:BC28"/>
    <mergeCell ref="BD28:BP28"/>
    <mergeCell ref="BQ28:CD28"/>
    <mergeCell ref="CE28:CT28"/>
    <mergeCell ref="CU28:DG28"/>
    <mergeCell ref="DH28:DT28"/>
    <mergeCell ref="CU26:DG26"/>
    <mergeCell ref="DH26:DT26"/>
    <mergeCell ref="A27:F27"/>
    <mergeCell ref="G27:AA27"/>
    <mergeCell ref="AB27:AO27"/>
    <mergeCell ref="AP27:BC27"/>
    <mergeCell ref="BD27:BP27"/>
    <mergeCell ref="BQ27:CD27"/>
    <mergeCell ref="CE27:CT27"/>
    <mergeCell ref="CU27:DG27"/>
    <mergeCell ref="CE25:CT25"/>
    <mergeCell ref="CU25:DG25"/>
    <mergeCell ref="DH25:DT25"/>
    <mergeCell ref="A26:F26"/>
    <mergeCell ref="G26:AA26"/>
    <mergeCell ref="AB26:AO26"/>
    <mergeCell ref="AP26:BC26"/>
    <mergeCell ref="BD26:BP26"/>
    <mergeCell ref="BQ26:CD26"/>
    <mergeCell ref="CE26:CT26"/>
    <mergeCell ref="A25:F25"/>
    <mergeCell ref="G25:AA25"/>
    <mergeCell ref="AB25:AO25"/>
    <mergeCell ref="AP25:BC25"/>
    <mergeCell ref="BD25:BP25"/>
    <mergeCell ref="BQ25:CD25"/>
    <mergeCell ref="DH23:DT23"/>
    <mergeCell ref="A24:F24"/>
    <mergeCell ref="G24:AA24"/>
    <mergeCell ref="AB24:AO24"/>
    <mergeCell ref="AP24:BC24"/>
    <mergeCell ref="BD24:BP24"/>
    <mergeCell ref="BQ24:CD24"/>
    <mergeCell ref="CE24:CT24"/>
    <mergeCell ref="CU24:DG24"/>
    <mergeCell ref="DH24:DT24"/>
    <mergeCell ref="CU22:DG22"/>
    <mergeCell ref="DH22:DT22"/>
    <mergeCell ref="A23:F23"/>
    <mergeCell ref="G23:AA23"/>
    <mergeCell ref="AB23:AO23"/>
    <mergeCell ref="AP23:BC23"/>
    <mergeCell ref="BD23:BP23"/>
    <mergeCell ref="BQ23:CD23"/>
    <mergeCell ref="CE23:CT23"/>
    <mergeCell ref="CU23:DG23"/>
    <mergeCell ref="CE21:CT21"/>
    <mergeCell ref="CU21:DG21"/>
    <mergeCell ref="DH21:DT21"/>
    <mergeCell ref="A22:F22"/>
    <mergeCell ref="G22:AA22"/>
    <mergeCell ref="AB22:AO22"/>
    <mergeCell ref="AP22:BC22"/>
    <mergeCell ref="BD22:BP22"/>
    <mergeCell ref="BQ22:CD22"/>
    <mergeCell ref="CE22:CT22"/>
    <mergeCell ref="A21:F21"/>
    <mergeCell ref="G21:AA21"/>
    <mergeCell ref="AB21:AO21"/>
    <mergeCell ref="AP21:BC21"/>
    <mergeCell ref="BD21:BP21"/>
    <mergeCell ref="BQ21:CD21"/>
    <mergeCell ref="DH19:DT19"/>
    <mergeCell ref="A20:F20"/>
    <mergeCell ref="G20:AA20"/>
    <mergeCell ref="AB20:AO20"/>
    <mergeCell ref="AP20:BC20"/>
    <mergeCell ref="BD20:BP20"/>
    <mergeCell ref="BQ20:CD20"/>
    <mergeCell ref="CE20:CT20"/>
    <mergeCell ref="CU20:DG20"/>
    <mergeCell ref="DH20:DT20"/>
    <mergeCell ref="A17:F19"/>
    <mergeCell ref="G17:AA19"/>
    <mergeCell ref="AB17:AO19"/>
    <mergeCell ref="AP17:BC19"/>
    <mergeCell ref="BD17:BP19"/>
    <mergeCell ref="BQ17:DT17"/>
    <mergeCell ref="BQ18:CD19"/>
    <mergeCell ref="CE18:CT19"/>
    <mergeCell ref="CU18:DT18"/>
    <mergeCell ref="CU19:DG19"/>
    <mergeCell ref="CU12:DG12"/>
    <mergeCell ref="DH12:DT12"/>
    <mergeCell ref="A13:BB13"/>
    <mergeCell ref="BC13:BP13"/>
    <mergeCell ref="BQ13:CD13"/>
    <mergeCell ref="CE13:CT13"/>
    <mergeCell ref="CU13:DG13"/>
    <mergeCell ref="DH13:DT13"/>
    <mergeCell ref="CE11:CT11"/>
    <mergeCell ref="CU11:DG11"/>
    <mergeCell ref="DH11:DT11"/>
    <mergeCell ref="A12:F12"/>
    <mergeCell ref="G12:Z12"/>
    <mergeCell ref="AA12:AN12"/>
    <mergeCell ref="AO12:BB12"/>
    <mergeCell ref="BC12:BP12"/>
    <mergeCell ref="BQ12:CD12"/>
    <mergeCell ref="CE12:CT12"/>
    <mergeCell ref="A11:F11"/>
    <mergeCell ref="G11:Z11"/>
    <mergeCell ref="AA11:AN11"/>
    <mergeCell ref="AO11:BB11"/>
    <mergeCell ref="BC11:BP11"/>
    <mergeCell ref="BQ11:CD11"/>
    <mergeCell ref="DH9:DT9"/>
    <mergeCell ref="A10:F10"/>
    <mergeCell ref="G10:Z10"/>
    <mergeCell ref="AA10:AN10"/>
    <mergeCell ref="AO10:BB10"/>
    <mergeCell ref="BC10:BP10"/>
    <mergeCell ref="BQ10:CD10"/>
    <mergeCell ref="CE10:CT10"/>
    <mergeCell ref="CU10:DG10"/>
    <mergeCell ref="DH10:DT10"/>
    <mergeCell ref="CU8:DG8"/>
    <mergeCell ref="DH8:DT8"/>
    <mergeCell ref="A9:F9"/>
    <mergeCell ref="G9:Z9"/>
    <mergeCell ref="AA9:AN9"/>
    <mergeCell ref="AO9:BB9"/>
    <mergeCell ref="BC9:BP9"/>
    <mergeCell ref="BQ9:CD9"/>
    <mergeCell ref="CE9:CT9"/>
    <mergeCell ref="CU9:DG9"/>
    <mergeCell ref="CE7:CT7"/>
    <mergeCell ref="CU7:DG7"/>
    <mergeCell ref="DH7:DT7"/>
    <mergeCell ref="A8:F8"/>
    <mergeCell ref="G8:Z8"/>
    <mergeCell ref="AA8:AN8"/>
    <mergeCell ref="AO8:BB8"/>
    <mergeCell ref="BC8:BP8"/>
    <mergeCell ref="BQ8:CD8"/>
    <mergeCell ref="CE8:CT8"/>
    <mergeCell ref="A7:F7"/>
    <mergeCell ref="G7:Z7"/>
    <mergeCell ref="AA7:AN7"/>
    <mergeCell ref="AO7:BB7"/>
    <mergeCell ref="BC7:BP7"/>
    <mergeCell ref="BQ7:CD7"/>
    <mergeCell ref="DH5:DT5"/>
    <mergeCell ref="A6:F6"/>
    <mergeCell ref="G6:Z6"/>
    <mergeCell ref="AA6:AN6"/>
    <mergeCell ref="AO6:BB6"/>
    <mergeCell ref="BC6:BP6"/>
    <mergeCell ref="BQ6:CD6"/>
    <mergeCell ref="CE6:CT6"/>
    <mergeCell ref="CU6:DG6"/>
    <mergeCell ref="DH6:DT6"/>
    <mergeCell ref="A3:F5"/>
    <mergeCell ref="G3:Z5"/>
    <mergeCell ref="AA3:AN5"/>
    <mergeCell ref="AO3:BB5"/>
    <mergeCell ref="BC3:BP5"/>
    <mergeCell ref="BQ3:DT3"/>
    <mergeCell ref="BQ4:CD5"/>
    <mergeCell ref="CE4:CT5"/>
    <mergeCell ref="CU4:DT4"/>
    <mergeCell ref="CU5:D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2F47-071C-48BA-8D0A-17D243156E2F}">
  <dimension ref="A1:EH20"/>
  <sheetViews>
    <sheetView workbookViewId="0">
      <selection activeCell="EQ27" sqref="EQ27"/>
    </sheetView>
  </sheetViews>
  <sheetFormatPr defaultRowHeight="15" x14ac:dyDescent="0.25"/>
  <cols>
    <col min="2" max="2" width="0.28515625" customWidth="1"/>
    <col min="3" max="6" width="9.140625" hidden="1" customWidth="1"/>
    <col min="13" max="13" width="7.5703125" customWidth="1"/>
    <col min="14" max="25" width="9.140625" hidden="1" customWidth="1"/>
    <col min="27" max="27" width="2.28515625" customWidth="1"/>
    <col min="28" max="39" width="9.140625" hidden="1" customWidth="1"/>
    <col min="41" max="41" width="4.7109375" customWidth="1"/>
    <col min="42" max="53" width="9.140625" hidden="1" customWidth="1"/>
    <col min="55" max="55" width="5.5703125" customWidth="1"/>
    <col min="56" max="66" width="9.140625" hidden="1" customWidth="1"/>
    <col min="67" max="67" width="8.85546875" hidden="1" customWidth="1"/>
    <col min="70" max="70" width="0.5703125" customWidth="1"/>
    <col min="71" max="81" width="9.140625" hidden="1" customWidth="1"/>
    <col min="84" max="95" width="9.140625" hidden="1" customWidth="1"/>
    <col min="98" max="98" width="1" customWidth="1"/>
    <col min="99" max="112" width="9.140625" hidden="1" customWidth="1"/>
    <col min="114" max="114" width="6.42578125" customWidth="1"/>
    <col min="115" max="125" width="9.140625" hidden="1" customWidth="1"/>
    <col min="128" max="128" width="2.28515625" customWidth="1"/>
    <col min="129" max="138" width="9.140625" hidden="1" customWidth="1"/>
  </cols>
  <sheetData>
    <row r="1" spans="1:138" x14ac:dyDescent="0.25">
      <c r="A1" s="335" t="s">
        <v>454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  <c r="CV1" s="336"/>
      <c r="CW1" s="336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  <c r="DU1" s="336"/>
      <c r="DV1" s="336"/>
      <c r="DW1" s="336"/>
      <c r="DX1" s="336"/>
      <c r="DY1" s="336"/>
      <c r="DZ1" s="336"/>
      <c r="EA1" s="336"/>
      <c r="EB1" s="336"/>
      <c r="EC1" s="336"/>
      <c r="ED1" s="336"/>
      <c r="EE1" s="336"/>
      <c r="EF1" s="336"/>
      <c r="EG1" s="336"/>
      <c r="EH1" s="336"/>
    </row>
    <row r="2" spans="1:138" ht="40.5" customHeight="1" x14ac:dyDescent="0.25">
      <c r="A2" s="337" t="s">
        <v>202</v>
      </c>
      <c r="B2" s="338"/>
      <c r="C2" s="338"/>
      <c r="D2" s="338"/>
      <c r="E2" s="338"/>
      <c r="F2" s="339"/>
      <c r="G2" s="338" t="s">
        <v>363</v>
      </c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9"/>
      <c r="Z2" s="337" t="s">
        <v>272</v>
      </c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9"/>
      <c r="AN2" s="337" t="s">
        <v>455</v>
      </c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9"/>
      <c r="BB2" s="337" t="s">
        <v>456</v>
      </c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7" t="s">
        <v>457</v>
      </c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338"/>
      <c r="CC2" s="339"/>
      <c r="CD2" s="340" t="s">
        <v>330</v>
      </c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2"/>
      <c r="CR2" s="340" t="s">
        <v>331</v>
      </c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1"/>
      <c r="DH2" s="341"/>
      <c r="DI2" s="343" t="s">
        <v>332</v>
      </c>
      <c r="DJ2" s="344"/>
      <c r="DK2" s="344"/>
      <c r="DL2" s="344"/>
      <c r="DM2" s="344"/>
      <c r="DN2" s="344"/>
      <c r="DO2" s="344"/>
      <c r="DP2" s="344"/>
      <c r="DQ2" s="344"/>
      <c r="DR2" s="344"/>
      <c r="DS2" s="344"/>
      <c r="DT2" s="344"/>
      <c r="DU2" s="344"/>
      <c r="DV2" s="344"/>
      <c r="DW2" s="344"/>
      <c r="DX2" s="344"/>
      <c r="DY2" s="344"/>
      <c r="DZ2" s="344"/>
      <c r="EA2" s="344"/>
      <c r="EB2" s="344"/>
      <c r="EC2" s="344"/>
      <c r="ED2" s="344"/>
      <c r="EE2" s="344"/>
      <c r="EF2" s="344"/>
      <c r="EG2" s="344"/>
      <c r="EH2" s="345"/>
    </row>
    <row r="3" spans="1:138" ht="30.75" customHeight="1" x14ac:dyDescent="0.25">
      <c r="A3" s="346"/>
      <c r="B3" s="347"/>
      <c r="C3" s="347"/>
      <c r="D3" s="347"/>
      <c r="E3" s="347"/>
      <c r="F3" s="348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8"/>
      <c r="Z3" s="346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8"/>
      <c r="AN3" s="346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8"/>
      <c r="BB3" s="346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6"/>
      <c r="BQ3" s="347"/>
      <c r="BR3" s="347"/>
      <c r="BS3" s="347"/>
      <c r="BT3" s="347"/>
      <c r="BU3" s="347"/>
      <c r="BV3" s="347"/>
      <c r="BW3" s="347"/>
      <c r="BX3" s="347"/>
      <c r="BY3" s="347"/>
      <c r="BZ3" s="347"/>
      <c r="CA3" s="347"/>
      <c r="CB3" s="347"/>
      <c r="CC3" s="348"/>
      <c r="CD3" s="349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350"/>
      <c r="CP3" s="350"/>
      <c r="CQ3" s="351"/>
      <c r="CR3" s="349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43" t="s">
        <v>336</v>
      </c>
      <c r="DJ3" s="344"/>
      <c r="DK3" s="344"/>
      <c r="DL3" s="344"/>
      <c r="DM3" s="344"/>
      <c r="DN3" s="344"/>
      <c r="DO3" s="344"/>
      <c r="DP3" s="344"/>
      <c r="DQ3" s="344"/>
      <c r="DR3" s="344"/>
      <c r="DS3" s="344"/>
      <c r="DT3" s="344"/>
      <c r="DU3" s="345"/>
      <c r="DV3" s="343" t="s">
        <v>353</v>
      </c>
      <c r="DW3" s="344"/>
      <c r="DX3" s="344"/>
      <c r="DY3" s="344"/>
      <c r="DZ3" s="344"/>
      <c r="EA3" s="344"/>
      <c r="EB3" s="344"/>
      <c r="EC3" s="344"/>
      <c r="ED3" s="344"/>
      <c r="EE3" s="344"/>
      <c r="EF3" s="344"/>
      <c r="EG3" s="344"/>
      <c r="EH3" s="345"/>
    </row>
    <row r="4" spans="1:138" x14ac:dyDescent="0.25">
      <c r="A4" s="243">
        <v>1</v>
      </c>
      <c r="B4" s="244"/>
      <c r="C4" s="244"/>
      <c r="D4" s="244"/>
      <c r="E4" s="244"/>
      <c r="F4" s="245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5"/>
      <c r="Z4" s="243">
        <v>3</v>
      </c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5"/>
      <c r="AN4" s="243">
        <v>4</v>
      </c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5"/>
      <c r="BB4" s="243">
        <v>5</v>
      </c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3">
        <v>6</v>
      </c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5"/>
      <c r="CD4" s="318">
        <v>7</v>
      </c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20"/>
      <c r="CR4" s="318">
        <v>8</v>
      </c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8">
        <v>9</v>
      </c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20"/>
      <c r="DV4" s="318">
        <v>10</v>
      </c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20"/>
    </row>
    <row r="5" spans="1:138" x14ac:dyDescent="0.25">
      <c r="A5" s="307" t="s">
        <v>34</v>
      </c>
      <c r="B5" s="308"/>
      <c r="C5" s="308"/>
      <c r="D5" s="308"/>
      <c r="E5" s="308"/>
      <c r="F5" s="309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7"/>
      <c r="Z5" s="275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7"/>
      <c r="AN5" s="275" t="s">
        <v>339</v>
      </c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7"/>
      <c r="BB5" s="275" t="s">
        <v>339</v>
      </c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21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3"/>
      <c r="CD5" s="218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20"/>
      <c r="CR5" s="221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218"/>
      <c r="DJ5" s="219"/>
      <c r="DK5" s="219"/>
      <c r="DL5" s="219"/>
      <c r="DM5" s="219"/>
      <c r="DN5" s="219"/>
      <c r="DO5" s="219"/>
      <c r="DP5" s="219"/>
      <c r="DQ5" s="219"/>
      <c r="DR5" s="219"/>
      <c r="DS5" s="219"/>
      <c r="DT5" s="219"/>
      <c r="DU5" s="220"/>
      <c r="DV5" s="218"/>
      <c r="DW5" s="219"/>
      <c r="DX5" s="219"/>
      <c r="DY5" s="219"/>
      <c r="DZ5" s="219"/>
      <c r="EA5" s="219"/>
      <c r="EB5" s="219"/>
      <c r="EC5" s="219"/>
      <c r="ED5" s="219"/>
      <c r="EE5" s="219"/>
      <c r="EF5" s="219"/>
      <c r="EG5" s="219"/>
      <c r="EH5" s="220"/>
    </row>
    <row r="6" spans="1:138" x14ac:dyDescent="0.25">
      <c r="A6" s="307" t="s">
        <v>215</v>
      </c>
      <c r="B6" s="308"/>
      <c r="C6" s="308"/>
      <c r="D6" s="308"/>
      <c r="E6" s="308"/>
      <c r="F6" s="309"/>
      <c r="G6" s="246" t="s">
        <v>371</v>
      </c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7"/>
      <c r="Z6" s="275" t="s">
        <v>339</v>
      </c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7"/>
      <c r="AN6" s="275" t="s">
        <v>339</v>
      </c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7"/>
      <c r="BB6" s="275" t="s">
        <v>339</v>
      </c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5" t="s">
        <v>339</v>
      </c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7"/>
      <c r="CD6" s="218" t="s">
        <v>339</v>
      </c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20"/>
      <c r="CR6" s="218" t="s">
        <v>339</v>
      </c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8" t="s">
        <v>339</v>
      </c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20"/>
      <c r="DV6" s="218" t="s">
        <v>339</v>
      </c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20"/>
    </row>
    <row r="7" spans="1:138" x14ac:dyDescent="0.25">
      <c r="A7" s="310"/>
      <c r="B7" s="311"/>
      <c r="C7" s="311"/>
      <c r="D7" s="311"/>
      <c r="E7" s="311"/>
      <c r="F7" s="312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9"/>
      <c r="Z7" s="218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20"/>
      <c r="AN7" s="218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20"/>
      <c r="BB7" s="218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8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20"/>
      <c r="CD7" s="218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20"/>
      <c r="CR7" s="218"/>
      <c r="CS7" s="353"/>
      <c r="CT7" s="353"/>
      <c r="CU7" s="353"/>
      <c r="CV7" s="353"/>
      <c r="CW7" s="353"/>
      <c r="CX7" s="353"/>
      <c r="CY7" s="353"/>
      <c r="CZ7" s="353"/>
      <c r="DA7" s="353"/>
      <c r="DB7" s="353"/>
      <c r="DC7" s="353"/>
      <c r="DD7" s="353"/>
      <c r="DE7" s="353"/>
      <c r="DF7" s="353"/>
      <c r="DG7" s="353"/>
      <c r="DH7" s="353"/>
      <c r="DI7" s="218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20"/>
      <c r="DV7" s="218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20"/>
    </row>
    <row r="8" spans="1:138" x14ac:dyDescent="0.25">
      <c r="A8" s="307" t="s">
        <v>35</v>
      </c>
      <c r="B8" s="308"/>
      <c r="C8" s="308"/>
      <c r="D8" s="308"/>
      <c r="E8" s="308"/>
      <c r="F8" s="309"/>
      <c r="G8" s="246" t="s">
        <v>458</v>
      </c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7"/>
      <c r="Z8" s="275">
        <v>226</v>
      </c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7"/>
      <c r="AN8" s="275" t="s">
        <v>339</v>
      </c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7"/>
      <c r="BB8" s="275" t="s">
        <v>339</v>
      </c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21">
        <f>BP10</f>
        <v>60000</v>
      </c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3"/>
      <c r="CD8" s="221">
        <v>60000</v>
      </c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3"/>
      <c r="CR8" s="221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1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3"/>
      <c r="DV8" s="218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20"/>
    </row>
    <row r="9" spans="1:138" x14ac:dyDescent="0.25">
      <c r="A9" s="307" t="s">
        <v>242</v>
      </c>
      <c r="B9" s="308"/>
      <c r="C9" s="308"/>
      <c r="D9" s="308"/>
      <c r="E9" s="308"/>
      <c r="F9" s="309"/>
      <c r="G9" s="246" t="s">
        <v>459</v>
      </c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7"/>
      <c r="Z9" s="275" t="s">
        <v>339</v>
      </c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7"/>
      <c r="AN9" s="275" t="s">
        <v>339</v>
      </c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7"/>
      <c r="BB9" s="275" t="s">
        <v>339</v>
      </c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36" t="s">
        <v>339</v>
      </c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8"/>
      <c r="CD9" s="221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3"/>
      <c r="CR9" s="221" t="s">
        <v>339</v>
      </c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2"/>
      <c r="DI9" s="221" t="s">
        <v>339</v>
      </c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3"/>
      <c r="DV9" s="218" t="s">
        <v>339</v>
      </c>
      <c r="DW9" s="219"/>
      <c r="DX9" s="219"/>
      <c r="DY9" s="219"/>
      <c r="DZ9" s="219"/>
      <c r="EA9" s="219"/>
      <c r="EB9" s="219"/>
      <c r="EC9" s="219"/>
      <c r="ED9" s="219"/>
      <c r="EE9" s="219"/>
      <c r="EF9" s="219"/>
      <c r="EG9" s="219"/>
      <c r="EH9" s="220"/>
    </row>
    <row r="10" spans="1:138" x14ac:dyDescent="0.25">
      <c r="A10" s="310"/>
      <c r="B10" s="311"/>
      <c r="C10" s="311"/>
      <c r="D10" s="311"/>
      <c r="E10" s="311"/>
      <c r="F10" s="312"/>
      <c r="G10" s="328" t="s">
        <v>460</v>
      </c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9"/>
      <c r="Z10" s="218">
        <v>226</v>
      </c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20"/>
      <c r="AN10" s="218">
        <v>1</v>
      </c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20"/>
      <c r="BB10" s="354">
        <v>60000</v>
      </c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5"/>
      <c r="BP10" s="221">
        <f>AN10*BB10</f>
        <v>60000</v>
      </c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3"/>
      <c r="CD10" s="221">
        <v>60000</v>
      </c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3"/>
      <c r="CR10" s="221"/>
      <c r="CS10" s="352"/>
      <c r="CT10" s="352"/>
      <c r="CU10" s="352"/>
      <c r="CV10" s="352"/>
      <c r="CW10" s="352"/>
      <c r="CX10" s="352"/>
      <c r="CY10" s="352"/>
      <c r="CZ10" s="352"/>
      <c r="DA10" s="352"/>
      <c r="DB10" s="352"/>
      <c r="DC10" s="352"/>
      <c r="DD10" s="352"/>
      <c r="DE10" s="352"/>
      <c r="DF10" s="352"/>
      <c r="DG10" s="352"/>
      <c r="DH10" s="352"/>
      <c r="DI10" s="221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3"/>
      <c r="DV10" s="218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20"/>
    </row>
    <row r="11" spans="1:138" x14ac:dyDescent="0.25">
      <c r="A11" s="307" t="s">
        <v>36</v>
      </c>
      <c r="B11" s="308"/>
      <c r="C11" s="308"/>
      <c r="D11" s="308"/>
      <c r="E11" s="308"/>
      <c r="F11" s="309"/>
      <c r="G11" s="246" t="s">
        <v>461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7"/>
      <c r="Z11" s="275">
        <v>226</v>
      </c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7"/>
      <c r="AN11" s="275" t="s">
        <v>339</v>
      </c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7"/>
      <c r="BB11" s="356" t="s">
        <v>339</v>
      </c>
      <c r="BC11" s="357"/>
      <c r="BD11" s="357"/>
      <c r="BE11" s="357"/>
      <c r="BF11" s="357"/>
      <c r="BG11" s="357"/>
      <c r="BH11" s="357"/>
      <c r="BI11" s="357"/>
      <c r="BJ11" s="357"/>
      <c r="BK11" s="357"/>
      <c r="BL11" s="357"/>
      <c r="BM11" s="357"/>
      <c r="BN11" s="357"/>
      <c r="BO11" s="357"/>
      <c r="BP11" s="221">
        <v>500000</v>
      </c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3"/>
      <c r="CD11" s="221">
        <f>BP11-DI11</f>
        <v>350000</v>
      </c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3"/>
      <c r="CR11" s="221"/>
      <c r="CS11" s="352"/>
      <c r="CT11" s="352"/>
      <c r="CU11" s="352"/>
      <c r="CV11" s="352"/>
      <c r="CW11" s="352"/>
      <c r="CX11" s="352"/>
      <c r="CY11" s="352"/>
      <c r="CZ11" s="352"/>
      <c r="DA11" s="352"/>
      <c r="DB11" s="352"/>
      <c r="DC11" s="352"/>
      <c r="DD11" s="352"/>
      <c r="DE11" s="352"/>
      <c r="DF11" s="352"/>
      <c r="DG11" s="352"/>
      <c r="DH11" s="352"/>
      <c r="DI11" s="221">
        <v>150000</v>
      </c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3"/>
      <c r="DV11" s="218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20"/>
    </row>
    <row r="12" spans="1:138" x14ac:dyDescent="0.25">
      <c r="A12" s="307" t="s">
        <v>437</v>
      </c>
      <c r="B12" s="308"/>
      <c r="C12" s="308"/>
      <c r="D12" s="308"/>
      <c r="E12" s="308"/>
      <c r="F12" s="309"/>
      <c r="G12" s="246" t="s">
        <v>462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7"/>
      <c r="Z12" s="218">
        <v>226</v>
      </c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20"/>
      <c r="AN12" s="218">
        <v>4</v>
      </c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20"/>
      <c r="BB12" s="354">
        <v>50000</v>
      </c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221">
        <f t="shared" ref="BP12:BP19" si="0">AN12*BB12</f>
        <v>200000</v>
      </c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3"/>
      <c r="CD12" s="221">
        <v>200000</v>
      </c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3"/>
      <c r="CR12" s="221"/>
      <c r="CS12" s="352"/>
      <c r="CT12" s="352"/>
      <c r="CU12" s="352"/>
      <c r="CV12" s="352"/>
      <c r="CW12" s="352"/>
      <c r="CX12" s="352"/>
      <c r="CY12" s="352"/>
      <c r="CZ12" s="352"/>
      <c r="DA12" s="352"/>
      <c r="DB12" s="352"/>
      <c r="DC12" s="352"/>
      <c r="DD12" s="352"/>
      <c r="DE12" s="352"/>
      <c r="DF12" s="352"/>
      <c r="DG12" s="352"/>
      <c r="DH12" s="352"/>
      <c r="DI12" s="221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3"/>
      <c r="DV12" s="218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20"/>
    </row>
    <row r="13" spans="1:138" x14ac:dyDescent="0.25">
      <c r="A13" s="307" t="s">
        <v>439</v>
      </c>
      <c r="B13" s="308"/>
      <c r="C13" s="308"/>
      <c r="D13" s="308"/>
      <c r="E13" s="308"/>
      <c r="F13" s="309"/>
      <c r="G13" s="246" t="s">
        <v>462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7"/>
      <c r="Z13" s="218">
        <v>226</v>
      </c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20"/>
      <c r="AN13" s="218">
        <v>2</v>
      </c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20"/>
      <c r="BB13" s="354">
        <v>75000</v>
      </c>
      <c r="BC13" s="355"/>
      <c r="BD13" s="355"/>
      <c r="BE13" s="355"/>
      <c r="BF13" s="355"/>
      <c r="BG13" s="355"/>
      <c r="BH13" s="355"/>
      <c r="BI13" s="355"/>
      <c r="BJ13" s="355"/>
      <c r="BK13" s="355"/>
      <c r="BL13" s="355"/>
      <c r="BM13" s="355"/>
      <c r="BN13" s="355"/>
      <c r="BO13" s="355"/>
      <c r="BP13" s="221">
        <v>150000</v>
      </c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3"/>
      <c r="CD13" s="221">
        <f>BP13</f>
        <v>150000</v>
      </c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3"/>
      <c r="CR13" s="221"/>
      <c r="CS13" s="352"/>
      <c r="CT13" s="352"/>
      <c r="CU13" s="352"/>
      <c r="CV13" s="352"/>
      <c r="CW13" s="352"/>
      <c r="CX13" s="352"/>
      <c r="CY13" s="352"/>
      <c r="CZ13" s="352"/>
      <c r="DA13" s="352"/>
      <c r="DB13" s="352"/>
      <c r="DC13" s="352"/>
      <c r="DD13" s="352"/>
      <c r="DE13" s="352"/>
      <c r="DF13" s="352"/>
      <c r="DG13" s="352"/>
      <c r="DH13" s="352"/>
      <c r="DI13" s="221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3"/>
      <c r="DV13" s="218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20"/>
    </row>
    <row r="14" spans="1:138" x14ac:dyDescent="0.25">
      <c r="A14" s="310" t="s">
        <v>37</v>
      </c>
      <c r="B14" s="311"/>
      <c r="C14" s="311"/>
      <c r="D14" s="311"/>
      <c r="E14" s="311"/>
      <c r="F14" s="312"/>
      <c r="G14" s="328" t="s">
        <v>463</v>
      </c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9"/>
      <c r="Z14" s="218">
        <v>226</v>
      </c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20"/>
      <c r="AN14" s="218">
        <v>1</v>
      </c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20"/>
      <c r="BB14" s="354">
        <v>350000</v>
      </c>
      <c r="BC14" s="355"/>
      <c r="BD14" s="355"/>
      <c r="BE14" s="355"/>
      <c r="BF14" s="355"/>
      <c r="BG14" s="355"/>
      <c r="BH14" s="355"/>
      <c r="BI14" s="355"/>
      <c r="BJ14" s="355"/>
      <c r="BK14" s="355"/>
      <c r="BL14" s="355"/>
      <c r="BM14" s="355"/>
      <c r="BN14" s="355"/>
      <c r="BO14" s="355"/>
      <c r="BP14" s="221">
        <f t="shared" si="0"/>
        <v>350000</v>
      </c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3"/>
      <c r="CD14" s="221">
        <f>BP14</f>
        <v>350000</v>
      </c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3"/>
      <c r="CR14" s="221"/>
      <c r="CS14" s="352"/>
      <c r="CT14" s="352"/>
      <c r="CU14" s="352"/>
      <c r="CV14" s="352"/>
      <c r="CW14" s="352"/>
      <c r="CX14" s="352"/>
      <c r="CY14" s="352"/>
      <c r="CZ14" s="352"/>
      <c r="DA14" s="352"/>
      <c r="DB14" s="352"/>
      <c r="DC14" s="352"/>
      <c r="DD14" s="352"/>
      <c r="DE14" s="352"/>
      <c r="DF14" s="352"/>
      <c r="DG14" s="352"/>
      <c r="DH14" s="352"/>
      <c r="DI14" s="221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3"/>
      <c r="DV14" s="218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20"/>
    </row>
    <row r="15" spans="1:138" x14ac:dyDescent="0.25">
      <c r="A15" s="310" t="s">
        <v>38</v>
      </c>
      <c r="B15" s="311"/>
      <c r="C15" s="311"/>
      <c r="D15" s="311"/>
      <c r="E15" s="311"/>
      <c r="F15" s="312"/>
      <c r="G15" s="328" t="s">
        <v>464</v>
      </c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9"/>
      <c r="Z15" s="218">
        <v>226</v>
      </c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20"/>
      <c r="AN15" s="218">
        <v>1</v>
      </c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20"/>
      <c r="BB15" s="354">
        <v>3207300</v>
      </c>
      <c r="BC15" s="355"/>
      <c r="BD15" s="355"/>
      <c r="BE15" s="355"/>
      <c r="BF15" s="355"/>
      <c r="BG15" s="355"/>
      <c r="BH15" s="355"/>
      <c r="BI15" s="355"/>
      <c r="BJ15" s="355"/>
      <c r="BK15" s="355"/>
      <c r="BL15" s="355"/>
      <c r="BM15" s="355"/>
      <c r="BN15" s="355"/>
      <c r="BO15" s="355"/>
      <c r="BP15" s="221">
        <v>3207300</v>
      </c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3"/>
      <c r="CD15" s="221">
        <f>BP15</f>
        <v>3207300</v>
      </c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3"/>
      <c r="CR15" s="221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2"/>
      <c r="DI15" s="221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3"/>
      <c r="DV15" s="218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20"/>
    </row>
    <row r="16" spans="1:138" x14ac:dyDescent="0.25">
      <c r="A16" s="310" t="s">
        <v>39</v>
      </c>
      <c r="B16" s="311"/>
      <c r="C16" s="311"/>
      <c r="D16" s="311"/>
      <c r="E16" s="311"/>
      <c r="F16" s="312"/>
      <c r="G16" s="328" t="s">
        <v>465</v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9"/>
      <c r="Z16" s="218">
        <v>226</v>
      </c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20"/>
      <c r="AN16" s="218">
        <v>1</v>
      </c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20"/>
      <c r="BB16" s="354">
        <v>180000</v>
      </c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221">
        <f t="shared" si="0"/>
        <v>180000</v>
      </c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3"/>
      <c r="CD16" s="221">
        <f>BP16</f>
        <v>180000</v>
      </c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3"/>
      <c r="CR16" s="221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1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3"/>
      <c r="DV16" s="218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20"/>
    </row>
    <row r="17" spans="1:138" x14ac:dyDescent="0.25">
      <c r="A17" s="310" t="s">
        <v>40</v>
      </c>
      <c r="B17" s="311"/>
      <c r="C17" s="311"/>
      <c r="D17" s="311"/>
      <c r="E17" s="311"/>
      <c r="F17" s="312"/>
      <c r="G17" s="328" t="s">
        <v>466</v>
      </c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9"/>
      <c r="Z17" s="218">
        <v>226</v>
      </c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20"/>
      <c r="AN17" s="218">
        <v>3</v>
      </c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20"/>
      <c r="BB17" s="354">
        <v>15000</v>
      </c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  <c r="BM17" s="355"/>
      <c r="BN17" s="355"/>
      <c r="BO17" s="355"/>
      <c r="BP17" s="221">
        <f t="shared" si="0"/>
        <v>45000</v>
      </c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3"/>
      <c r="CD17" s="221">
        <v>45000</v>
      </c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3"/>
      <c r="CR17" s="221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2"/>
      <c r="DI17" s="221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3"/>
      <c r="DV17" s="218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20"/>
    </row>
    <row r="18" spans="1:138" x14ac:dyDescent="0.25">
      <c r="A18" s="310" t="s">
        <v>41</v>
      </c>
      <c r="B18" s="311"/>
      <c r="C18" s="311"/>
      <c r="D18" s="311"/>
      <c r="E18" s="311"/>
      <c r="F18" s="312"/>
      <c r="G18" s="328" t="s">
        <v>467</v>
      </c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9"/>
      <c r="Z18" s="218">
        <v>226</v>
      </c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20"/>
      <c r="AN18" s="218">
        <v>1</v>
      </c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20"/>
      <c r="BB18" s="354">
        <v>40000</v>
      </c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  <c r="BM18" s="355"/>
      <c r="BN18" s="355"/>
      <c r="BO18" s="355"/>
      <c r="BP18" s="221">
        <f t="shared" si="0"/>
        <v>40000</v>
      </c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3"/>
      <c r="CD18" s="221">
        <f>BP18</f>
        <v>40000</v>
      </c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3"/>
      <c r="CR18" s="221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1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3"/>
      <c r="DV18" s="218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20"/>
    </row>
    <row r="19" spans="1:138" x14ac:dyDescent="0.25">
      <c r="A19" s="310" t="s">
        <v>42</v>
      </c>
      <c r="B19" s="311"/>
      <c r="C19" s="311"/>
      <c r="D19" s="311"/>
      <c r="E19" s="311"/>
      <c r="F19" s="312"/>
      <c r="G19" s="328" t="s">
        <v>468</v>
      </c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9"/>
      <c r="Z19" s="218">
        <v>226</v>
      </c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20"/>
      <c r="AN19" s="218">
        <v>4</v>
      </c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20"/>
      <c r="BB19" s="354">
        <v>118750</v>
      </c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  <c r="BM19" s="355"/>
      <c r="BN19" s="355"/>
      <c r="BO19" s="355"/>
      <c r="BP19" s="221">
        <f t="shared" si="0"/>
        <v>475000</v>
      </c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3"/>
      <c r="CD19" s="221">
        <f>BP19</f>
        <v>475000</v>
      </c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3"/>
      <c r="CR19" s="221"/>
      <c r="CS19" s="222"/>
      <c r="CT19" s="222"/>
      <c r="CU19" s="222"/>
      <c r="CV19" s="222"/>
      <c r="CW19" s="222"/>
      <c r="CX19" s="222"/>
      <c r="CY19" s="222"/>
      <c r="CZ19" s="222"/>
      <c r="DA19" s="222"/>
      <c r="DB19" s="222"/>
      <c r="DC19" s="222"/>
      <c r="DD19" s="222"/>
      <c r="DE19" s="222"/>
      <c r="DF19" s="222"/>
      <c r="DG19" s="222"/>
      <c r="DH19" s="222"/>
      <c r="DI19" s="221"/>
      <c r="DJ19" s="222"/>
      <c r="DK19" s="222"/>
      <c r="DL19" s="222"/>
      <c r="DM19" s="222"/>
      <c r="DN19" s="222"/>
      <c r="DO19" s="222"/>
      <c r="DP19" s="222"/>
      <c r="DQ19" s="222"/>
      <c r="DR19" s="222"/>
      <c r="DS19" s="222"/>
      <c r="DT19" s="222"/>
      <c r="DU19" s="223"/>
      <c r="DV19" s="218"/>
      <c r="DW19" s="219"/>
      <c r="DX19" s="219"/>
      <c r="DY19" s="219"/>
      <c r="DZ19" s="219"/>
      <c r="EA19" s="219"/>
      <c r="EB19" s="219"/>
      <c r="EC19" s="219"/>
      <c r="ED19" s="219"/>
      <c r="EE19" s="219"/>
      <c r="EF19" s="219"/>
      <c r="EG19" s="219"/>
      <c r="EH19" s="220"/>
    </row>
    <row r="20" spans="1:138" x14ac:dyDescent="0.25">
      <c r="A20" s="313" t="s">
        <v>286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5"/>
      <c r="BP20" s="221">
        <f>BP8+BP11+BP14+BP15+BP16+BP17+BP19+BP5+BP18</f>
        <v>4857300</v>
      </c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3"/>
      <c r="CD20" s="221">
        <f>CD8+CD11+CD14+CD15+CD16+CD17+CD18+CD19</f>
        <v>4707300</v>
      </c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3"/>
      <c r="CR20" s="221">
        <f>CR19</f>
        <v>0</v>
      </c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1">
        <f>DI11</f>
        <v>150000</v>
      </c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3"/>
      <c r="DV20" s="218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20"/>
    </row>
  </sheetData>
  <mergeCells count="178">
    <mergeCell ref="DI19:DU19"/>
    <mergeCell ref="DV19:EH19"/>
    <mergeCell ref="A20:BO20"/>
    <mergeCell ref="BP20:CC20"/>
    <mergeCell ref="CD20:CQ20"/>
    <mergeCell ref="CR20:DH20"/>
    <mergeCell ref="DI20:DU20"/>
    <mergeCell ref="DV20:EH20"/>
    <mergeCell ref="DI18:DU18"/>
    <mergeCell ref="DV18:EH18"/>
    <mergeCell ref="A19:F19"/>
    <mergeCell ref="G19:Y19"/>
    <mergeCell ref="Z19:AM19"/>
    <mergeCell ref="AN19:BA19"/>
    <mergeCell ref="BB19:BO19"/>
    <mergeCell ref="BP19:CC19"/>
    <mergeCell ref="CD19:CQ19"/>
    <mergeCell ref="CR19:DH19"/>
    <mergeCell ref="DI17:DU17"/>
    <mergeCell ref="DV17:EH17"/>
    <mergeCell ref="A18:F18"/>
    <mergeCell ref="G18:Y18"/>
    <mergeCell ref="Z18:AM18"/>
    <mergeCell ref="AN18:BA18"/>
    <mergeCell ref="BB18:BO18"/>
    <mergeCell ref="BP18:CC18"/>
    <mergeCell ref="CD18:CQ18"/>
    <mergeCell ref="CR18:DH18"/>
    <mergeCell ref="DI16:DU16"/>
    <mergeCell ref="DV16:EH16"/>
    <mergeCell ref="A17:F17"/>
    <mergeCell ref="G17:Y17"/>
    <mergeCell ref="Z17:AM17"/>
    <mergeCell ref="AN17:BA17"/>
    <mergeCell ref="BB17:BO17"/>
    <mergeCell ref="BP17:CC17"/>
    <mergeCell ref="CD17:CQ17"/>
    <mergeCell ref="CR17:DH17"/>
    <mergeCell ref="DI15:DU15"/>
    <mergeCell ref="DV15:EH15"/>
    <mergeCell ref="A16:F16"/>
    <mergeCell ref="G16:Y16"/>
    <mergeCell ref="Z16:AM16"/>
    <mergeCell ref="AN16:BA16"/>
    <mergeCell ref="BB16:BO16"/>
    <mergeCell ref="BP16:CC16"/>
    <mergeCell ref="CD16:CQ16"/>
    <mergeCell ref="CR16:DH16"/>
    <mergeCell ref="DI14:DU14"/>
    <mergeCell ref="DV14:EH14"/>
    <mergeCell ref="A15:F15"/>
    <mergeCell ref="G15:Y15"/>
    <mergeCell ref="Z15:AM15"/>
    <mergeCell ref="AN15:BA15"/>
    <mergeCell ref="BB15:BO15"/>
    <mergeCell ref="BP15:CC15"/>
    <mergeCell ref="CD15:CQ15"/>
    <mergeCell ref="CR15:DH15"/>
    <mergeCell ref="DI13:DU13"/>
    <mergeCell ref="DV13:EH13"/>
    <mergeCell ref="A14:F14"/>
    <mergeCell ref="G14:Y14"/>
    <mergeCell ref="Z14:AM14"/>
    <mergeCell ref="AN14:BA14"/>
    <mergeCell ref="BB14:BO14"/>
    <mergeCell ref="BP14:CC14"/>
    <mergeCell ref="CD14:CQ14"/>
    <mergeCell ref="CR14:DH14"/>
    <mergeCell ref="DI12:DU12"/>
    <mergeCell ref="DV12:EH12"/>
    <mergeCell ref="A13:F13"/>
    <mergeCell ref="G13:Y13"/>
    <mergeCell ref="Z13:AM13"/>
    <mergeCell ref="AN13:BA13"/>
    <mergeCell ref="BB13:BO13"/>
    <mergeCell ref="BP13:CC13"/>
    <mergeCell ref="CD13:CQ13"/>
    <mergeCell ref="CR13:DH13"/>
    <mergeCell ref="DI11:DU11"/>
    <mergeCell ref="DV11:EH11"/>
    <mergeCell ref="A12:F12"/>
    <mergeCell ref="G12:Y12"/>
    <mergeCell ref="Z12:AM12"/>
    <mergeCell ref="AN12:BA12"/>
    <mergeCell ref="BB12:BO12"/>
    <mergeCell ref="BP12:CC12"/>
    <mergeCell ref="CD12:CQ12"/>
    <mergeCell ref="CR12:DH12"/>
    <mergeCell ref="DI10:DU10"/>
    <mergeCell ref="DV10:EH10"/>
    <mergeCell ref="A11:F11"/>
    <mergeCell ref="G11:Y11"/>
    <mergeCell ref="Z11:AM11"/>
    <mergeCell ref="AN11:BA11"/>
    <mergeCell ref="BB11:BO11"/>
    <mergeCell ref="BP11:CC11"/>
    <mergeCell ref="CD11:CQ11"/>
    <mergeCell ref="CR11:DH11"/>
    <mergeCell ref="DI9:DU9"/>
    <mergeCell ref="DV9:EH9"/>
    <mergeCell ref="A10:F10"/>
    <mergeCell ref="G10:Y10"/>
    <mergeCell ref="Z10:AM10"/>
    <mergeCell ref="AN10:BA10"/>
    <mergeCell ref="BB10:BO10"/>
    <mergeCell ref="BP10:CC10"/>
    <mergeCell ref="CD10:CQ10"/>
    <mergeCell ref="CR10:DH10"/>
    <mergeCell ref="DI8:DU8"/>
    <mergeCell ref="DV8:EH8"/>
    <mergeCell ref="A9:F9"/>
    <mergeCell ref="G9:Y9"/>
    <mergeCell ref="Z9:AM9"/>
    <mergeCell ref="AN9:BA9"/>
    <mergeCell ref="BB9:BO9"/>
    <mergeCell ref="BP9:CC9"/>
    <mergeCell ref="CD9:CQ9"/>
    <mergeCell ref="CR9:DH9"/>
    <mergeCell ref="DI7:DU7"/>
    <mergeCell ref="DV7:EH7"/>
    <mergeCell ref="A8:F8"/>
    <mergeCell ref="G8:Y8"/>
    <mergeCell ref="Z8:AM8"/>
    <mergeCell ref="AN8:BA8"/>
    <mergeCell ref="BB8:BO8"/>
    <mergeCell ref="BP8:CC8"/>
    <mergeCell ref="CD8:CQ8"/>
    <mergeCell ref="CR8:DH8"/>
    <mergeCell ref="DI6:DU6"/>
    <mergeCell ref="DV6:EH6"/>
    <mergeCell ref="A7:F7"/>
    <mergeCell ref="G7:Y7"/>
    <mergeCell ref="Z7:AM7"/>
    <mergeCell ref="AN7:BA7"/>
    <mergeCell ref="BB7:BO7"/>
    <mergeCell ref="BP7:CC7"/>
    <mergeCell ref="CD7:CQ7"/>
    <mergeCell ref="CR7:DH7"/>
    <mergeCell ref="DI5:DU5"/>
    <mergeCell ref="DV5:EH5"/>
    <mergeCell ref="A6:F6"/>
    <mergeCell ref="G6:Y6"/>
    <mergeCell ref="Z6:AM6"/>
    <mergeCell ref="AN6:BA6"/>
    <mergeCell ref="BB6:BO6"/>
    <mergeCell ref="BP6:CC6"/>
    <mergeCell ref="CD6:CQ6"/>
    <mergeCell ref="CR6:DH6"/>
    <mergeCell ref="DI4:DU4"/>
    <mergeCell ref="DV4:EH4"/>
    <mergeCell ref="A5:F5"/>
    <mergeCell ref="G5:Y5"/>
    <mergeCell ref="Z5:AM5"/>
    <mergeCell ref="AN5:BA5"/>
    <mergeCell ref="BB5:BO5"/>
    <mergeCell ref="BP5:CC5"/>
    <mergeCell ref="CD5:CQ5"/>
    <mergeCell ref="CR5:DH5"/>
    <mergeCell ref="DI3:DU3"/>
    <mergeCell ref="DV3:EH3"/>
    <mergeCell ref="A4:F4"/>
    <mergeCell ref="G4:Y4"/>
    <mergeCell ref="Z4:AM4"/>
    <mergeCell ref="AN4:BA4"/>
    <mergeCell ref="BB4:BO4"/>
    <mergeCell ref="BP4:CC4"/>
    <mergeCell ref="CD4:CQ4"/>
    <mergeCell ref="CR4:DH4"/>
    <mergeCell ref="A1:EH1"/>
    <mergeCell ref="A2:F3"/>
    <mergeCell ref="G2:Y3"/>
    <mergeCell ref="Z2:AM3"/>
    <mergeCell ref="AN2:BA3"/>
    <mergeCell ref="BB2:BO3"/>
    <mergeCell ref="BP2:CC3"/>
    <mergeCell ref="CD2:CQ3"/>
    <mergeCell ref="CR2:DH3"/>
    <mergeCell ref="DI2:E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93B1-F0C5-4025-A30A-3DE3BC4F1397}">
  <dimension ref="A1:EH18"/>
  <sheetViews>
    <sheetView workbookViewId="0">
      <selection activeCell="G20" sqref="G20"/>
    </sheetView>
  </sheetViews>
  <sheetFormatPr defaultRowHeight="15" x14ac:dyDescent="0.25"/>
  <cols>
    <col min="1" max="1" width="9.140625" customWidth="1"/>
    <col min="2" max="2" width="0.5703125" customWidth="1"/>
    <col min="3" max="6" width="9.140625" hidden="1" customWidth="1"/>
    <col min="10" max="10" width="5.5703125" customWidth="1"/>
    <col min="11" max="25" width="9.140625" hidden="1" customWidth="1"/>
    <col min="27" max="27" width="3.28515625" customWidth="1"/>
    <col min="28" max="39" width="9.140625" hidden="1" customWidth="1"/>
    <col min="41" max="41" width="2.28515625" customWidth="1"/>
    <col min="42" max="53" width="9.140625" hidden="1" customWidth="1"/>
    <col min="55" max="55" width="8.140625" customWidth="1"/>
    <col min="56" max="67" width="9.140625" hidden="1" customWidth="1"/>
    <col min="70" max="70" width="0.140625" customWidth="1"/>
    <col min="71" max="81" width="9.140625" hidden="1" customWidth="1"/>
    <col min="83" max="83" width="6.7109375" customWidth="1"/>
    <col min="84" max="95" width="9.140625" hidden="1" customWidth="1"/>
    <col min="97" max="97" width="6.28515625" customWidth="1"/>
    <col min="98" max="112" width="9.140625" hidden="1" customWidth="1"/>
    <col min="115" max="115" width="0.28515625" customWidth="1"/>
    <col min="116" max="125" width="9.140625" hidden="1" customWidth="1"/>
    <col min="128" max="128" width="5.28515625" customWidth="1"/>
    <col min="129" max="138" width="9.140625" hidden="1" customWidth="1"/>
  </cols>
  <sheetData>
    <row r="1" spans="1:138" x14ac:dyDescent="0.25">
      <c r="A1" s="240" t="s">
        <v>469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</row>
    <row r="2" spans="1:138" x14ac:dyDescent="0.2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</row>
    <row r="3" spans="1:138" ht="39" customHeight="1" x14ac:dyDescent="0.25">
      <c r="A3" s="337" t="s">
        <v>202</v>
      </c>
      <c r="B3" s="338"/>
      <c r="C3" s="338"/>
      <c r="D3" s="338"/>
      <c r="E3" s="338"/>
      <c r="F3" s="339"/>
      <c r="G3" s="338" t="s">
        <v>363</v>
      </c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9"/>
      <c r="Z3" s="337" t="s">
        <v>272</v>
      </c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9"/>
      <c r="AN3" s="337" t="s">
        <v>455</v>
      </c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9"/>
      <c r="BB3" s="337" t="s">
        <v>456</v>
      </c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9"/>
      <c r="BP3" s="337" t="s">
        <v>457</v>
      </c>
      <c r="BQ3" s="338"/>
      <c r="BR3" s="338"/>
      <c r="BS3" s="338"/>
      <c r="BT3" s="338"/>
      <c r="BU3" s="338"/>
      <c r="BV3" s="338"/>
      <c r="BW3" s="338"/>
      <c r="BX3" s="338"/>
      <c r="BY3" s="338"/>
      <c r="BZ3" s="338"/>
      <c r="CA3" s="338"/>
      <c r="CB3" s="338"/>
      <c r="CC3" s="339"/>
      <c r="CD3" s="340" t="s">
        <v>330</v>
      </c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2"/>
      <c r="CR3" s="340" t="s">
        <v>331</v>
      </c>
      <c r="CS3" s="341"/>
      <c r="CT3" s="341"/>
      <c r="CU3" s="341"/>
      <c r="CV3" s="341"/>
      <c r="CW3" s="341"/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3" t="s">
        <v>332</v>
      </c>
      <c r="DJ3" s="344"/>
      <c r="DK3" s="344"/>
      <c r="DL3" s="344"/>
      <c r="DM3" s="344"/>
      <c r="DN3" s="344"/>
      <c r="DO3" s="344"/>
      <c r="DP3" s="344"/>
      <c r="DQ3" s="344"/>
      <c r="DR3" s="344"/>
      <c r="DS3" s="344"/>
      <c r="DT3" s="344"/>
      <c r="DU3" s="344"/>
      <c r="DV3" s="344"/>
      <c r="DW3" s="344"/>
      <c r="DX3" s="344"/>
      <c r="DY3" s="344"/>
      <c r="DZ3" s="344"/>
      <c r="EA3" s="344"/>
      <c r="EB3" s="344"/>
      <c r="EC3" s="344"/>
      <c r="ED3" s="344"/>
      <c r="EE3" s="344"/>
      <c r="EF3" s="344"/>
      <c r="EG3" s="344"/>
      <c r="EH3" s="345"/>
    </row>
    <row r="4" spans="1:138" ht="31.5" customHeight="1" x14ac:dyDescent="0.25">
      <c r="A4" s="346"/>
      <c r="B4" s="347"/>
      <c r="C4" s="347"/>
      <c r="D4" s="347"/>
      <c r="E4" s="347"/>
      <c r="F4" s="348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8"/>
      <c r="Z4" s="346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8"/>
      <c r="AN4" s="346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8"/>
      <c r="BB4" s="346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8"/>
      <c r="BP4" s="346"/>
      <c r="BQ4" s="347"/>
      <c r="BR4" s="347"/>
      <c r="BS4" s="347"/>
      <c r="BT4" s="347"/>
      <c r="BU4" s="347"/>
      <c r="BV4" s="347"/>
      <c r="BW4" s="347"/>
      <c r="BX4" s="347"/>
      <c r="BY4" s="347"/>
      <c r="BZ4" s="347"/>
      <c r="CA4" s="347"/>
      <c r="CB4" s="347"/>
      <c r="CC4" s="348"/>
      <c r="CD4" s="349"/>
      <c r="CE4" s="350"/>
      <c r="CF4" s="350"/>
      <c r="CG4" s="350"/>
      <c r="CH4" s="350"/>
      <c r="CI4" s="350"/>
      <c r="CJ4" s="350"/>
      <c r="CK4" s="350"/>
      <c r="CL4" s="350"/>
      <c r="CM4" s="350"/>
      <c r="CN4" s="350"/>
      <c r="CO4" s="350"/>
      <c r="CP4" s="350"/>
      <c r="CQ4" s="351"/>
      <c r="CR4" s="349"/>
      <c r="CS4" s="350"/>
      <c r="CT4" s="350"/>
      <c r="CU4" s="350"/>
      <c r="CV4" s="350"/>
      <c r="CW4" s="350"/>
      <c r="CX4" s="350"/>
      <c r="CY4" s="350"/>
      <c r="CZ4" s="350"/>
      <c r="DA4" s="350"/>
      <c r="DB4" s="350"/>
      <c r="DC4" s="350"/>
      <c r="DD4" s="350"/>
      <c r="DE4" s="350"/>
      <c r="DF4" s="350"/>
      <c r="DG4" s="350"/>
      <c r="DH4" s="350"/>
      <c r="DI4" s="343" t="s">
        <v>336</v>
      </c>
      <c r="DJ4" s="343"/>
      <c r="DK4" s="343"/>
      <c r="DL4" s="343"/>
      <c r="DM4" s="343"/>
      <c r="DN4" s="343"/>
      <c r="DO4" s="343"/>
      <c r="DP4" s="343"/>
      <c r="DQ4" s="343"/>
      <c r="DR4" s="343"/>
      <c r="DS4" s="343"/>
      <c r="DT4" s="343"/>
      <c r="DU4" s="343"/>
      <c r="DV4" s="343" t="s">
        <v>353</v>
      </c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5"/>
    </row>
    <row r="5" spans="1:138" x14ac:dyDescent="0.25">
      <c r="A5" s="243">
        <v>1</v>
      </c>
      <c r="B5" s="244"/>
      <c r="C5" s="244"/>
      <c r="D5" s="244"/>
      <c r="E5" s="244"/>
      <c r="F5" s="245"/>
      <c r="G5" s="358">
        <v>2</v>
      </c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9"/>
      <c r="Z5" s="360">
        <v>3</v>
      </c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4"/>
      <c r="AN5" s="361">
        <v>4</v>
      </c>
      <c r="AO5" s="358"/>
      <c r="AP5" s="358"/>
      <c r="AQ5" s="358"/>
      <c r="AR5" s="358"/>
      <c r="AS5" s="358"/>
      <c r="AT5" s="358"/>
      <c r="AU5" s="358"/>
      <c r="AV5" s="358"/>
      <c r="AW5" s="358"/>
      <c r="AX5" s="358"/>
      <c r="AY5" s="358"/>
      <c r="AZ5" s="358"/>
      <c r="BA5" s="359"/>
      <c r="BB5" s="361">
        <v>5</v>
      </c>
      <c r="BC5" s="358"/>
      <c r="BD5" s="358"/>
      <c r="BE5" s="358"/>
      <c r="BF5" s="358"/>
      <c r="BG5" s="358"/>
      <c r="BH5" s="358"/>
      <c r="BI5" s="358"/>
      <c r="BJ5" s="358"/>
      <c r="BK5" s="358"/>
      <c r="BL5" s="358"/>
      <c r="BM5" s="358"/>
      <c r="BN5" s="358"/>
      <c r="BO5" s="359"/>
      <c r="BP5" s="361">
        <v>6</v>
      </c>
      <c r="BQ5" s="358"/>
      <c r="BR5" s="358"/>
      <c r="BS5" s="358"/>
      <c r="BT5" s="358"/>
      <c r="BU5" s="358"/>
      <c r="BV5" s="358"/>
      <c r="BW5" s="358"/>
      <c r="BX5" s="358"/>
      <c r="BY5" s="358"/>
      <c r="BZ5" s="358"/>
      <c r="CA5" s="358"/>
      <c r="CB5" s="358"/>
      <c r="CC5" s="359"/>
      <c r="CD5" s="362">
        <v>7</v>
      </c>
      <c r="CE5" s="363"/>
      <c r="CF5" s="363"/>
      <c r="CG5" s="363"/>
      <c r="CH5" s="363"/>
      <c r="CI5" s="363"/>
      <c r="CJ5" s="363"/>
      <c r="CK5" s="363"/>
      <c r="CL5" s="363"/>
      <c r="CM5" s="363"/>
      <c r="CN5" s="363"/>
      <c r="CO5" s="363"/>
      <c r="CP5" s="363"/>
      <c r="CQ5" s="364"/>
      <c r="CR5" s="362">
        <v>8</v>
      </c>
      <c r="CS5" s="363"/>
      <c r="CT5" s="363"/>
      <c r="CU5" s="363"/>
      <c r="CV5" s="363"/>
      <c r="CW5" s="363"/>
      <c r="CX5" s="363"/>
      <c r="CY5" s="363"/>
      <c r="CZ5" s="363"/>
      <c r="DA5" s="363"/>
      <c r="DB5" s="363"/>
      <c r="DC5" s="363"/>
      <c r="DD5" s="363"/>
      <c r="DE5" s="363"/>
      <c r="DF5" s="363"/>
      <c r="DG5" s="363"/>
      <c r="DH5" s="364"/>
      <c r="DI5" s="362">
        <v>9</v>
      </c>
      <c r="DJ5" s="363"/>
      <c r="DK5" s="363"/>
      <c r="DL5" s="363"/>
      <c r="DM5" s="363"/>
      <c r="DN5" s="363"/>
      <c r="DO5" s="363"/>
      <c r="DP5" s="363"/>
      <c r="DQ5" s="363"/>
      <c r="DR5" s="363"/>
      <c r="DS5" s="363"/>
      <c r="DT5" s="363"/>
      <c r="DU5" s="364"/>
      <c r="DV5" s="362">
        <v>10</v>
      </c>
      <c r="DW5" s="363"/>
      <c r="DX5" s="363"/>
      <c r="DY5" s="363"/>
      <c r="DZ5" s="363"/>
      <c r="EA5" s="363"/>
      <c r="EB5" s="363"/>
      <c r="EC5" s="363"/>
      <c r="ED5" s="363"/>
      <c r="EE5" s="363"/>
      <c r="EF5" s="363"/>
      <c r="EG5" s="363"/>
      <c r="EH5" s="364"/>
    </row>
    <row r="6" spans="1:138" x14ac:dyDescent="0.25">
      <c r="A6" s="212" t="s">
        <v>34</v>
      </c>
      <c r="B6" s="213"/>
      <c r="C6" s="213"/>
      <c r="D6" s="213"/>
      <c r="E6" s="213"/>
      <c r="F6" s="214"/>
      <c r="G6" s="246" t="s">
        <v>470</v>
      </c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365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4"/>
      <c r="AN6" s="361" t="s">
        <v>339</v>
      </c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9"/>
      <c r="BB6" s="361" t="s">
        <v>339</v>
      </c>
      <c r="BC6" s="358"/>
      <c r="BD6" s="358"/>
      <c r="BE6" s="358"/>
      <c r="BF6" s="358"/>
      <c r="BG6" s="358"/>
      <c r="BH6" s="358"/>
      <c r="BI6" s="358"/>
      <c r="BJ6" s="358"/>
      <c r="BK6" s="358"/>
      <c r="BL6" s="358"/>
      <c r="BM6" s="358"/>
      <c r="BN6" s="358"/>
      <c r="BO6" s="359"/>
      <c r="BP6" s="366">
        <f>CD6+DI6</f>
        <v>800000</v>
      </c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8"/>
      <c r="CD6" s="366">
        <f>CD8+CD9+CD10+CD11</f>
        <v>600000</v>
      </c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8"/>
      <c r="CR6" s="218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20"/>
      <c r="DI6" s="354">
        <f>DI9</f>
        <v>200000</v>
      </c>
      <c r="DJ6" s="354"/>
      <c r="DK6" s="354"/>
      <c r="DL6" s="354"/>
      <c r="DM6" s="354"/>
      <c r="DN6" s="354"/>
      <c r="DO6" s="354"/>
      <c r="DP6" s="354"/>
      <c r="DQ6" s="354"/>
      <c r="DR6" s="354"/>
      <c r="DS6" s="354"/>
      <c r="DT6" s="354"/>
      <c r="DU6" s="354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369"/>
    </row>
    <row r="7" spans="1:138" x14ac:dyDescent="0.25">
      <c r="A7" s="370" t="s">
        <v>215</v>
      </c>
      <c r="B7" s="132"/>
      <c r="C7" s="132"/>
      <c r="D7" s="132"/>
      <c r="E7" s="132"/>
      <c r="F7" s="137"/>
      <c r="G7" s="246" t="s">
        <v>471</v>
      </c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371" t="s">
        <v>339</v>
      </c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7"/>
      <c r="AN7" s="275" t="s">
        <v>339</v>
      </c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 t="s">
        <v>339</v>
      </c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 t="s">
        <v>339</v>
      </c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20"/>
      <c r="DI7" s="218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20"/>
      <c r="DV7" s="218" t="s">
        <v>339</v>
      </c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20"/>
    </row>
    <row r="8" spans="1:138" x14ac:dyDescent="0.25">
      <c r="A8" s="370" t="s">
        <v>214</v>
      </c>
      <c r="B8" s="132"/>
      <c r="C8" s="132"/>
      <c r="D8" s="132"/>
      <c r="E8" s="132"/>
      <c r="F8" s="137"/>
      <c r="G8" s="372" t="s">
        <v>472</v>
      </c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7"/>
      <c r="Z8" s="360">
        <v>310</v>
      </c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4"/>
      <c r="AN8" s="275">
        <v>1</v>
      </c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>
        <v>150000</v>
      </c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36">
        <f>AN8*BB8</f>
        <v>150000</v>
      </c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21">
        <f>BP8</f>
        <v>150000</v>
      </c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3"/>
      <c r="DI8" s="221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3"/>
      <c r="DV8" s="218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20"/>
    </row>
    <row r="9" spans="1:138" x14ac:dyDescent="0.25">
      <c r="A9" s="370" t="s">
        <v>342</v>
      </c>
      <c r="B9" s="132"/>
      <c r="C9" s="132"/>
      <c r="D9" s="132"/>
      <c r="E9" s="132"/>
      <c r="F9" s="137"/>
      <c r="G9" s="372" t="s">
        <v>473</v>
      </c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7"/>
      <c r="Z9" s="360">
        <v>310</v>
      </c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4"/>
      <c r="AN9" s="275">
        <v>1</v>
      </c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>
        <v>300000</v>
      </c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36">
        <f>AN9*BB9</f>
        <v>300000</v>
      </c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21">
        <f>BP9</f>
        <v>300000</v>
      </c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2"/>
      <c r="CT9" s="222"/>
      <c r="CU9" s="222"/>
      <c r="CV9" s="222"/>
      <c r="CW9" s="222"/>
      <c r="CX9" s="222"/>
      <c r="CY9" s="222"/>
      <c r="CZ9" s="222"/>
      <c r="DA9" s="222"/>
      <c r="DB9" s="222"/>
      <c r="DC9" s="222"/>
      <c r="DD9" s="222"/>
      <c r="DE9" s="222"/>
      <c r="DF9" s="222"/>
      <c r="DG9" s="222"/>
      <c r="DH9" s="223"/>
      <c r="DI9" s="221">
        <v>200000</v>
      </c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223"/>
      <c r="DV9" s="218"/>
      <c r="DW9" s="219"/>
      <c r="DX9" s="219"/>
      <c r="DY9" s="219"/>
      <c r="DZ9" s="219"/>
      <c r="EA9" s="219"/>
      <c r="EB9" s="219"/>
      <c r="EC9" s="219"/>
      <c r="ED9" s="219"/>
      <c r="EE9" s="219"/>
      <c r="EF9" s="219"/>
      <c r="EG9" s="219"/>
      <c r="EH9" s="220"/>
    </row>
    <row r="10" spans="1:138" x14ac:dyDescent="0.25">
      <c r="A10" s="370" t="s">
        <v>344</v>
      </c>
      <c r="B10" s="132"/>
      <c r="C10" s="132"/>
      <c r="D10" s="132"/>
      <c r="E10" s="132"/>
      <c r="F10" s="137"/>
      <c r="G10" s="37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7"/>
      <c r="Z10" s="360">
        <v>310</v>
      </c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4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3"/>
      <c r="DI10" s="221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3"/>
      <c r="DV10" s="218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20"/>
    </row>
    <row r="11" spans="1:138" x14ac:dyDescent="0.25">
      <c r="A11" s="370" t="s">
        <v>474</v>
      </c>
      <c r="B11" s="132"/>
      <c r="C11" s="132"/>
      <c r="D11" s="132"/>
      <c r="E11" s="132"/>
      <c r="F11" s="137"/>
      <c r="G11" s="372" t="s">
        <v>475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7"/>
      <c r="Z11" s="360">
        <v>310</v>
      </c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4"/>
      <c r="AN11" s="371">
        <v>2</v>
      </c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7"/>
      <c r="BB11" s="371">
        <v>75000</v>
      </c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7"/>
      <c r="BP11" s="373">
        <f>AN11*BB11</f>
        <v>150000</v>
      </c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4"/>
      <c r="CD11" s="374">
        <f>BP11</f>
        <v>150000</v>
      </c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4"/>
      <c r="CR11" s="375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7"/>
      <c r="DI11" s="375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7"/>
      <c r="DV11" s="376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7"/>
    </row>
    <row r="12" spans="1:138" x14ac:dyDescent="0.25">
      <c r="A12" s="212" t="s">
        <v>35</v>
      </c>
      <c r="B12" s="213"/>
      <c r="C12" s="213"/>
      <c r="D12" s="213"/>
      <c r="E12" s="213"/>
      <c r="F12" s="214"/>
      <c r="G12" s="246" t="s">
        <v>476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360">
        <v>310</v>
      </c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4"/>
      <c r="AN12" s="275" t="s">
        <v>339</v>
      </c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 t="s">
        <v>339</v>
      </c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36">
        <f>BP14</f>
        <v>0</v>
      </c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222"/>
      <c r="DG12" s="222"/>
      <c r="DH12" s="223"/>
      <c r="DI12" s="221"/>
      <c r="DJ12" s="222"/>
      <c r="DK12" s="222"/>
      <c r="DL12" s="222"/>
      <c r="DM12" s="222"/>
      <c r="DN12" s="222"/>
      <c r="DO12" s="222"/>
      <c r="DP12" s="222"/>
      <c r="DQ12" s="222"/>
      <c r="DR12" s="222"/>
      <c r="DS12" s="222"/>
      <c r="DT12" s="222"/>
      <c r="DU12" s="223"/>
      <c r="DV12" s="218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20"/>
    </row>
    <row r="13" spans="1:138" x14ac:dyDescent="0.25">
      <c r="A13" s="370" t="s">
        <v>242</v>
      </c>
      <c r="B13" s="132"/>
      <c r="C13" s="132"/>
      <c r="D13" s="132"/>
      <c r="E13" s="132"/>
      <c r="F13" s="137"/>
      <c r="G13" s="246" t="s">
        <v>471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371" t="s">
        <v>339</v>
      </c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7"/>
      <c r="AN13" s="275" t="s">
        <v>339</v>
      </c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 t="s">
        <v>339</v>
      </c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36" t="s">
        <v>339</v>
      </c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2"/>
      <c r="CT13" s="222"/>
      <c r="CU13" s="222"/>
      <c r="CV13" s="222"/>
      <c r="CW13" s="222"/>
      <c r="CX13" s="222"/>
      <c r="CY13" s="222"/>
      <c r="CZ13" s="222"/>
      <c r="DA13" s="222"/>
      <c r="DB13" s="222"/>
      <c r="DC13" s="222"/>
      <c r="DD13" s="222"/>
      <c r="DE13" s="222"/>
      <c r="DF13" s="222"/>
      <c r="DG13" s="222"/>
      <c r="DH13" s="223"/>
      <c r="DI13" s="221"/>
      <c r="DJ13" s="222"/>
      <c r="DK13" s="222"/>
      <c r="DL13" s="222"/>
      <c r="DM13" s="222"/>
      <c r="DN13" s="222"/>
      <c r="DO13" s="222"/>
      <c r="DP13" s="222"/>
      <c r="DQ13" s="222"/>
      <c r="DR13" s="222"/>
      <c r="DS13" s="222"/>
      <c r="DT13" s="222"/>
      <c r="DU13" s="223"/>
      <c r="DV13" s="218" t="s">
        <v>339</v>
      </c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20"/>
    </row>
    <row r="14" spans="1:138" x14ac:dyDescent="0.25">
      <c r="A14" s="370" t="s">
        <v>434</v>
      </c>
      <c r="B14" s="132"/>
      <c r="C14" s="132"/>
      <c r="D14" s="132"/>
      <c r="E14" s="132"/>
      <c r="F14" s="137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360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4"/>
      <c r="AN14" s="218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20"/>
      <c r="BB14" s="218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2"/>
      <c r="CT14" s="222"/>
      <c r="CU14" s="222"/>
      <c r="CV14" s="222"/>
      <c r="CW14" s="222"/>
      <c r="CX14" s="222"/>
      <c r="CY14" s="222"/>
      <c r="CZ14" s="222"/>
      <c r="DA14" s="222"/>
      <c r="DB14" s="222"/>
      <c r="DC14" s="222"/>
      <c r="DD14" s="222"/>
      <c r="DE14" s="222"/>
      <c r="DF14" s="222"/>
      <c r="DG14" s="222"/>
      <c r="DH14" s="223"/>
      <c r="DI14" s="221"/>
      <c r="DJ14" s="222"/>
      <c r="DK14" s="222"/>
      <c r="DL14" s="222"/>
      <c r="DM14" s="222"/>
      <c r="DN14" s="222"/>
      <c r="DO14" s="222"/>
      <c r="DP14" s="222"/>
      <c r="DQ14" s="222"/>
      <c r="DR14" s="222"/>
      <c r="DS14" s="222"/>
      <c r="DT14" s="222"/>
      <c r="DU14" s="223"/>
      <c r="DV14" s="218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20"/>
    </row>
    <row r="15" spans="1:138" x14ac:dyDescent="0.25">
      <c r="A15" s="212" t="s">
        <v>36</v>
      </c>
      <c r="B15" s="213"/>
      <c r="C15" s="213"/>
      <c r="D15" s="213"/>
      <c r="E15" s="213"/>
      <c r="F15" s="214"/>
      <c r="G15" s="377" t="s">
        <v>477</v>
      </c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60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4"/>
      <c r="AN15" s="275" t="s">
        <v>339</v>
      </c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 t="s">
        <v>339</v>
      </c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222"/>
      <c r="DH15" s="223"/>
      <c r="DI15" s="221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3"/>
      <c r="DV15" s="218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20"/>
    </row>
    <row r="16" spans="1:138" x14ac:dyDescent="0.25">
      <c r="A16" s="370" t="s">
        <v>437</v>
      </c>
      <c r="B16" s="132"/>
      <c r="C16" s="132"/>
      <c r="D16" s="132"/>
      <c r="E16" s="132"/>
      <c r="F16" s="137"/>
      <c r="G16" s="246" t="s">
        <v>471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371" t="s">
        <v>339</v>
      </c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7"/>
      <c r="AN16" s="275" t="s">
        <v>339</v>
      </c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 t="s">
        <v>339</v>
      </c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36" t="s">
        <v>339</v>
      </c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21" t="s">
        <v>339</v>
      </c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 t="s">
        <v>339</v>
      </c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3"/>
      <c r="DI16" s="221" t="s">
        <v>339</v>
      </c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3"/>
      <c r="DV16" s="218" t="s">
        <v>339</v>
      </c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20"/>
    </row>
    <row r="17" spans="1:138" x14ac:dyDescent="0.25">
      <c r="A17" s="370" t="s">
        <v>439</v>
      </c>
      <c r="B17" s="132"/>
      <c r="C17" s="132"/>
      <c r="D17" s="132"/>
      <c r="E17" s="132"/>
      <c r="F17" s="137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360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4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21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3"/>
      <c r="CR17" s="221"/>
      <c r="CS17" s="222"/>
      <c r="CT17" s="222"/>
      <c r="CU17" s="222"/>
      <c r="CV17" s="222"/>
      <c r="CW17" s="222"/>
      <c r="CX17" s="222"/>
      <c r="CY17" s="222"/>
      <c r="CZ17" s="222"/>
      <c r="DA17" s="222"/>
      <c r="DB17" s="222"/>
      <c r="DC17" s="222"/>
      <c r="DD17" s="222"/>
      <c r="DE17" s="222"/>
      <c r="DF17" s="222"/>
      <c r="DG17" s="222"/>
      <c r="DH17" s="223"/>
      <c r="DI17" s="221"/>
      <c r="DJ17" s="222"/>
      <c r="DK17" s="222"/>
      <c r="DL17" s="222"/>
      <c r="DM17" s="222"/>
      <c r="DN17" s="222"/>
      <c r="DO17" s="222"/>
      <c r="DP17" s="222"/>
      <c r="DQ17" s="222"/>
      <c r="DR17" s="222"/>
      <c r="DS17" s="222"/>
      <c r="DT17" s="222"/>
      <c r="DU17" s="223"/>
      <c r="DV17" s="218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20"/>
    </row>
    <row r="18" spans="1:138" x14ac:dyDescent="0.25">
      <c r="A18" s="278" t="s">
        <v>286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4"/>
      <c r="BP18" s="375">
        <f>BP6+BP12</f>
        <v>800000</v>
      </c>
      <c r="BQ18" s="378"/>
      <c r="BR18" s="378"/>
      <c r="BS18" s="378"/>
      <c r="BT18" s="378"/>
      <c r="BU18" s="378"/>
      <c r="BV18" s="378"/>
      <c r="BW18" s="378"/>
      <c r="BX18" s="378"/>
      <c r="BY18" s="378"/>
      <c r="BZ18" s="378"/>
      <c r="CA18" s="378"/>
      <c r="CB18" s="378"/>
      <c r="CC18" s="379"/>
      <c r="CD18" s="221">
        <f>CD6</f>
        <v>600000</v>
      </c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3"/>
      <c r="CR18" s="221">
        <f>CR12</f>
        <v>0</v>
      </c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3"/>
      <c r="DI18" s="221">
        <f>DI6</f>
        <v>200000</v>
      </c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3"/>
      <c r="DV18" s="218"/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20"/>
    </row>
  </sheetData>
  <mergeCells count="147">
    <mergeCell ref="DV18:EH18"/>
    <mergeCell ref="BP17:CC17"/>
    <mergeCell ref="CD17:CQ17"/>
    <mergeCell ref="CR17:DH17"/>
    <mergeCell ref="DI17:DU17"/>
    <mergeCell ref="DV17:EH17"/>
    <mergeCell ref="A18:BO18"/>
    <mergeCell ref="BP18:CC18"/>
    <mergeCell ref="CD18:CQ18"/>
    <mergeCell ref="CR18:DH18"/>
    <mergeCell ref="DI18:DU18"/>
    <mergeCell ref="BP16:CC16"/>
    <mergeCell ref="CD16:CQ16"/>
    <mergeCell ref="CR16:DH16"/>
    <mergeCell ref="DI16:DU16"/>
    <mergeCell ref="DV16:EH16"/>
    <mergeCell ref="A17:F17"/>
    <mergeCell ref="G17:Y17"/>
    <mergeCell ref="Z17:AM17"/>
    <mergeCell ref="AN17:BA17"/>
    <mergeCell ref="BB17:BO17"/>
    <mergeCell ref="BP15:CC15"/>
    <mergeCell ref="CD15:CQ15"/>
    <mergeCell ref="CR15:DH15"/>
    <mergeCell ref="DI15:DU15"/>
    <mergeCell ref="DV15:EH15"/>
    <mergeCell ref="A16:F16"/>
    <mergeCell ref="G16:Y16"/>
    <mergeCell ref="Z16:AM16"/>
    <mergeCell ref="AN16:BA16"/>
    <mergeCell ref="BB16:BO16"/>
    <mergeCell ref="BP14:CC14"/>
    <mergeCell ref="CD14:CQ14"/>
    <mergeCell ref="CR14:DH14"/>
    <mergeCell ref="DI14:DU14"/>
    <mergeCell ref="DV14:EH14"/>
    <mergeCell ref="A15:F15"/>
    <mergeCell ref="G15:Y15"/>
    <mergeCell ref="Z15:AM15"/>
    <mergeCell ref="AN15:BA15"/>
    <mergeCell ref="BB15:BO15"/>
    <mergeCell ref="BP13:CC13"/>
    <mergeCell ref="CD13:CQ13"/>
    <mergeCell ref="CR13:DH13"/>
    <mergeCell ref="DI13:DU13"/>
    <mergeCell ref="DV13:EH13"/>
    <mergeCell ref="A14:F14"/>
    <mergeCell ref="G14:Y14"/>
    <mergeCell ref="Z14:AM14"/>
    <mergeCell ref="AN14:BA14"/>
    <mergeCell ref="BB14:BO14"/>
    <mergeCell ref="BP12:CC12"/>
    <mergeCell ref="CD12:CQ12"/>
    <mergeCell ref="CR12:DH12"/>
    <mergeCell ref="DI12:DU12"/>
    <mergeCell ref="DV12:EH12"/>
    <mergeCell ref="A13:F13"/>
    <mergeCell ref="G13:Y13"/>
    <mergeCell ref="Z13:AM13"/>
    <mergeCell ref="AN13:BA13"/>
    <mergeCell ref="BB13:BO13"/>
    <mergeCell ref="BP11:CC11"/>
    <mergeCell ref="CD11:CQ11"/>
    <mergeCell ref="CR11:DH11"/>
    <mergeCell ref="DI11:DU11"/>
    <mergeCell ref="DV11:EH11"/>
    <mergeCell ref="A12:F12"/>
    <mergeCell ref="G12:Y12"/>
    <mergeCell ref="Z12:AM12"/>
    <mergeCell ref="AN12:BA12"/>
    <mergeCell ref="BB12:BO12"/>
    <mergeCell ref="BP10:CC10"/>
    <mergeCell ref="CD10:CQ10"/>
    <mergeCell ref="CR10:DH10"/>
    <mergeCell ref="DI10:DU10"/>
    <mergeCell ref="DV10:EH10"/>
    <mergeCell ref="A11:F11"/>
    <mergeCell ref="G11:Y11"/>
    <mergeCell ref="Z11:AM11"/>
    <mergeCell ref="AN11:BA11"/>
    <mergeCell ref="BB11:BO11"/>
    <mergeCell ref="BP9:CC9"/>
    <mergeCell ref="CD9:CQ9"/>
    <mergeCell ref="CR9:DH9"/>
    <mergeCell ref="DI9:DU9"/>
    <mergeCell ref="DV9:EH9"/>
    <mergeCell ref="A10:F10"/>
    <mergeCell ref="G10:Y10"/>
    <mergeCell ref="Z10:AM10"/>
    <mergeCell ref="AN10:BA10"/>
    <mergeCell ref="BB10:BO10"/>
    <mergeCell ref="BP8:CC8"/>
    <mergeCell ref="CD8:CQ8"/>
    <mergeCell ref="CR8:DH8"/>
    <mergeCell ref="DI8:DU8"/>
    <mergeCell ref="DV8:EH8"/>
    <mergeCell ref="A9:F9"/>
    <mergeCell ref="G9:Y9"/>
    <mergeCell ref="Z9:AM9"/>
    <mergeCell ref="AN9:BA9"/>
    <mergeCell ref="BB9:BO9"/>
    <mergeCell ref="BP7:CC7"/>
    <mergeCell ref="CD7:CQ7"/>
    <mergeCell ref="CR7:DH7"/>
    <mergeCell ref="DI7:DU7"/>
    <mergeCell ref="DV7:EH7"/>
    <mergeCell ref="A8:F8"/>
    <mergeCell ref="G8:Y8"/>
    <mergeCell ref="Z8:AM8"/>
    <mergeCell ref="AN8:BA8"/>
    <mergeCell ref="BB8:BO8"/>
    <mergeCell ref="BP6:CC6"/>
    <mergeCell ref="CD6:CQ6"/>
    <mergeCell ref="CR6:DH6"/>
    <mergeCell ref="DI6:DU6"/>
    <mergeCell ref="DV6:EH6"/>
    <mergeCell ref="A7:F7"/>
    <mergeCell ref="G7:Y7"/>
    <mergeCell ref="Z7:AM7"/>
    <mergeCell ref="AN7:BA7"/>
    <mergeCell ref="BB7:BO7"/>
    <mergeCell ref="BP5:CC5"/>
    <mergeCell ref="CD5:CQ5"/>
    <mergeCell ref="CR5:DH5"/>
    <mergeCell ref="DI5:DU5"/>
    <mergeCell ref="DV5:EH5"/>
    <mergeCell ref="A6:F6"/>
    <mergeCell ref="G6:Y6"/>
    <mergeCell ref="Z6:AM6"/>
    <mergeCell ref="AN6:BA6"/>
    <mergeCell ref="BB6:BO6"/>
    <mergeCell ref="CD3:CQ4"/>
    <mergeCell ref="CR3:DH4"/>
    <mergeCell ref="DI3:EH3"/>
    <mergeCell ref="DI4:DU4"/>
    <mergeCell ref="DV4:EH4"/>
    <mergeCell ref="A5:F5"/>
    <mergeCell ref="G5:Y5"/>
    <mergeCell ref="Z5:AM5"/>
    <mergeCell ref="AN5:BA5"/>
    <mergeCell ref="BB5:BO5"/>
    <mergeCell ref="A3:F4"/>
    <mergeCell ref="G3:Y4"/>
    <mergeCell ref="Z3:AM4"/>
    <mergeCell ref="AN3:BA4"/>
    <mergeCell ref="BB3:BO4"/>
    <mergeCell ref="BP3:C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3DB-C05F-407E-869A-AC5266748720}">
  <dimension ref="A1:EH26"/>
  <sheetViews>
    <sheetView tabSelected="1" workbookViewId="0">
      <selection activeCell="I34" sqref="I34"/>
    </sheetView>
  </sheetViews>
  <sheetFormatPr defaultRowHeight="15" x14ac:dyDescent="0.25"/>
  <cols>
    <col min="1" max="1" width="9.140625" customWidth="1"/>
    <col min="2" max="2" width="3.28515625" customWidth="1"/>
    <col min="3" max="3" width="9.140625" hidden="1" customWidth="1"/>
    <col min="4" max="4" width="7.140625" hidden="1" customWidth="1"/>
    <col min="5" max="6" width="9.140625" hidden="1" customWidth="1"/>
    <col min="9" max="9" width="7.42578125" customWidth="1"/>
    <col min="10" max="22" width="9.140625" hidden="1" customWidth="1"/>
    <col min="23" max="23" width="4.85546875" customWidth="1"/>
    <col min="25" max="25" width="3.85546875" customWidth="1"/>
    <col min="26" max="37" width="9.140625" hidden="1" customWidth="1"/>
    <col min="39" max="39" width="0.5703125" customWidth="1"/>
    <col min="40" max="49" width="9.140625" hidden="1" customWidth="1"/>
    <col min="50" max="50" width="10.7109375" customWidth="1"/>
    <col min="52" max="52" width="3.28515625" customWidth="1"/>
    <col min="53" max="63" width="9.140625" hidden="1" customWidth="1"/>
    <col min="65" max="65" width="5.42578125" customWidth="1"/>
    <col min="66" max="75" width="9.140625" hidden="1" customWidth="1"/>
    <col min="77" max="77" width="7.42578125" customWidth="1"/>
    <col min="78" max="87" width="9.140625" hidden="1" customWidth="1"/>
    <col min="89" max="89" width="6.85546875" customWidth="1"/>
    <col min="90" max="101" width="9.140625" hidden="1" customWidth="1"/>
    <col min="103" max="103" width="6.28515625" customWidth="1"/>
    <col min="104" max="117" width="9.140625" hidden="1" customWidth="1"/>
    <col min="119" max="119" width="7.42578125" customWidth="1"/>
    <col min="120" max="128" width="9.140625" hidden="1" customWidth="1"/>
    <col min="131" max="131" width="0.85546875" customWidth="1"/>
    <col min="132" max="138" width="9.140625" hidden="1" customWidth="1"/>
  </cols>
  <sheetData>
    <row r="1" spans="1:138" x14ac:dyDescent="0.25">
      <c r="A1" s="240" t="s">
        <v>478</v>
      </c>
      <c r="B1" s="240"/>
      <c r="C1" s="240"/>
      <c r="D1" s="240"/>
      <c r="E1" s="240"/>
      <c r="F1" s="24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380"/>
      <c r="BI1" s="380"/>
      <c r="BJ1" s="380"/>
      <c r="BK1" s="380"/>
      <c r="BL1" s="380"/>
      <c r="BM1" s="380"/>
      <c r="BN1" s="380"/>
      <c r="BO1" s="380"/>
      <c r="BP1" s="380"/>
      <c r="BQ1" s="380"/>
      <c r="BR1" s="380"/>
      <c r="BS1" s="380"/>
      <c r="BT1" s="380"/>
      <c r="BU1" s="380"/>
      <c r="BV1" s="380"/>
      <c r="BW1" s="380"/>
      <c r="BX1" s="380"/>
      <c r="BY1" s="380"/>
      <c r="BZ1" s="380"/>
      <c r="CA1" s="380"/>
      <c r="CB1" s="380"/>
      <c r="CC1" s="380"/>
      <c r="CD1" s="380"/>
      <c r="CE1" s="380"/>
      <c r="CF1" s="380"/>
      <c r="CG1" s="380"/>
      <c r="CH1" s="380"/>
      <c r="CI1" s="380"/>
      <c r="CJ1" s="380"/>
      <c r="CK1" s="380"/>
      <c r="CL1" s="380"/>
      <c r="CM1" s="380"/>
      <c r="CN1" s="380"/>
      <c r="CO1" s="380"/>
      <c r="CP1" s="380"/>
      <c r="CQ1" s="380"/>
      <c r="CR1" s="380"/>
      <c r="CS1" s="380"/>
      <c r="CT1" s="380"/>
      <c r="CU1" s="380"/>
      <c r="CV1" s="380"/>
      <c r="CW1" s="380"/>
      <c r="CX1" s="380"/>
      <c r="CY1" s="380"/>
      <c r="CZ1" s="380"/>
      <c r="DA1" s="380"/>
      <c r="DB1" s="380"/>
      <c r="DC1" s="380"/>
      <c r="DD1" s="380"/>
      <c r="DE1" s="380"/>
      <c r="DF1" s="380"/>
      <c r="DG1" s="380"/>
      <c r="DH1" s="380"/>
      <c r="DI1" s="380"/>
      <c r="DJ1" s="380"/>
      <c r="DK1" s="380"/>
      <c r="DL1" s="380"/>
      <c r="DM1" s="380"/>
      <c r="DN1" s="380"/>
      <c r="DO1" s="380"/>
      <c r="DP1" s="380"/>
      <c r="DQ1" s="380"/>
      <c r="DR1" s="380"/>
      <c r="DS1" s="380"/>
      <c r="DT1" s="380"/>
      <c r="DU1" s="380"/>
      <c r="DV1" s="380"/>
      <c r="DW1" s="380"/>
      <c r="DX1" s="380"/>
      <c r="DY1" s="380"/>
      <c r="DZ1" s="380"/>
      <c r="EA1" s="380"/>
      <c r="EB1" s="380"/>
      <c r="EC1" s="380"/>
      <c r="ED1" s="380"/>
      <c r="EE1" s="380"/>
      <c r="EF1" s="380"/>
      <c r="EG1" s="380"/>
      <c r="EH1" s="380"/>
    </row>
    <row r="2" spans="1:138" x14ac:dyDescent="0.25">
      <c r="A2" s="240"/>
      <c r="B2" s="240"/>
      <c r="C2" s="240"/>
      <c r="D2" s="240"/>
      <c r="E2" s="240"/>
      <c r="F2" s="24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0"/>
      <c r="CP2" s="380"/>
      <c r="CQ2" s="380"/>
      <c r="CR2" s="380"/>
      <c r="CS2" s="380"/>
      <c r="CT2" s="380"/>
      <c r="CU2" s="380"/>
      <c r="CV2" s="380"/>
      <c r="CW2" s="380"/>
      <c r="CX2" s="380"/>
      <c r="CY2" s="380"/>
      <c r="CZ2" s="380"/>
      <c r="DA2" s="380"/>
      <c r="DB2" s="380"/>
      <c r="DC2" s="380"/>
      <c r="DD2" s="380"/>
      <c r="DE2" s="380"/>
      <c r="DF2" s="380"/>
      <c r="DG2" s="380"/>
      <c r="DH2" s="380"/>
      <c r="DI2" s="380"/>
      <c r="DJ2" s="380"/>
      <c r="DK2" s="380"/>
      <c r="DL2" s="380"/>
      <c r="DM2" s="380"/>
      <c r="DN2" s="380"/>
      <c r="DO2" s="380"/>
      <c r="DP2" s="380"/>
      <c r="DQ2" s="380"/>
      <c r="DR2" s="380"/>
      <c r="DS2" s="380"/>
      <c r="DT2" s="380"/>
      <c r="DU2" s="380"/>
      <c r="DV2" s="380"/>
      <c r="DW2" s="380"/>
      <c r="DX2" s="380"/>
      <c r="DY2" s="380"/>
      <c r="DZ2" s="380"/>
      <c r="EA2" s="380"/>
      <c r="EB2" s="380"/>
      <c r="EC2" s="380"/>
      <c r="ED2" s="380"/>
      <c r="EE2" s="380"/>
      <c r="EF2" s="380"/>
      <c r="EG2" s="380"/>
      <c r="EH2" s="380"/>
    </row>
    <row r="3" spans="1:138" ht="43.5" customHeight="1" x14ac:dyDescent="0.25">
      <c r="A3" s="259" t="s">
        <v>202</v>
      </c>
      <c r="B3" s="260"/>
      <c r="C3" s="260"/>
      <c r="D3" s="260"/>
      <c r="E3" s="260"/>
      <c r="F3" s="261"/>
      <c r="G3" s="381" t="s">
        <v>363</v>
      </c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2"/>
      <c r="X3" s="383" t="s">
        <v>272</v>
      </c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12"/>
      <c r="AL3" s="381" t="s">
        <v>403</v>
      </c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12"/>
      <c r="AY3" s="383" t="s">
        <v>479</v>
      </c>
      <c r="AZ3" s="381"/>
      <c r="BA3" s="381"/>
      <c r="BB3" s="381"/>
      <c r="BC3" s="381"/>
      <c r="BD3" s="381"/>
      <c r="BE3" s="381"/>
      <c r="BF3" s="381"/>
      <c r="BG3" s="381"/>
      <c r="BH3" s="381"/>
      <c r="BI3" s="381"/>
      <c r="BJ3" s="381"/>
      <c r="BK3" s="382"/>
      <c r="BL3" s="383" t="s">
        <v>480</v>
      </c>
      <c r="BM3" s="381"/>
      <c r="BN3" s="381"/>
      <c r="BO3" s="381"/>
      <c r="BP3" s="381"/>
      <c r="BQ3" s="381"/>
      <c r="BR3" s="381"/>
      <c r="BS3" s="381"/>
      <c r="BT3" s="381"/>
      <c r="BU3" s="381"/>
      <c r="BV3" s="381"/>
      <c r="BW3" s="382"/>
      <c r="BX3" s="383" t="s">
        <v>481</v>
      </c>
      <c r="BY3" s="381"/>
      <c r="BZ3" s="381"/>
      <c r="CA3" s="381"/>
      <c r="CB3" s="381"/>
      <c r="CC3" s="381"/>
      <c r="CD3" s="381"/>
      <c r="CE3" s="381"/>
      <c r="CF3" s="381"/>
      <c r="CG3" s="381"/>
      <c r="CH3" s="381"/>
      <c r="CI3" s="382"/>
      <c r="CJ3" s="384" t="s">
        <v>482</v>
      </c>
      <c r="CK3" s="385"/>
      <c r="CL3" s="385"/>
      <c r="CM3" s="385"/>
      <c r="CN3" s="385"/>
      <c r="CO3" s="385"/>
      <c r="CP3" s="385"/>
      <c r="CQ3" s="385"/>
      <c r="CR3" s="385"/>
      <c r="CS3" s="385"/>
      <c r="CT3" s="385"/>
      <c r="CU3" s="385"/>
      <c r="CV3" s="385"/>
      <c r="CW3" s="386"/>
      <c r="CX3" s="384" t="s">
        <v>331</v>
      </c>
      <c r="CY3" s="385"/>
      <c r="CZ3" s="385"/>
      <c r="DA3" s="385"/>
      <c r="DB3" s="385"/>
      <c r="DC3" s="385"/>
      <c r="DD3" s="385"/>
      <c r="DE3" s="385"/>
      <c r="DF3" s="385"/>
      <c r="DG3" s="385"/>
      <c r="DH3" s="385"/>
      <c r="DI3" s="100"/>
      <c r="DJ3" s="100"/>
      <c r="DK3" s="100"/>
      <c r="DL3" s="100"/>
      <c r="DM3" s="112"/>
      <c r="DN3" s="376" t="s">
        <v>332</v>
      </c>
      <c r="DO3" s="387"/>
      <c r="DP3" s="387"/>
      <c r="DQ3" s="387"/>
      <c r="DR3" s="387"/>
      <c r="DS3" s="387"/>
      <c r="DT3" s="387"/>
      <c r="DU3" s="387"/>
      <c r="DV3" s="387"/>
      <c r="DW3" s="387"/>
      <c r="DX3" s="387"/>
      <c r="DY3" s="387"/>
      <c r="DZ3" s="387"/>
      <c r="EA3" s="387"/>
      <c r="EB3" s="387"/>
      <c r="EC3" s="387"/>
      <c r="ED3" s="387"/>
      <c r="EE3" s="387"/>
      <c r="EF3" s="387"/>
      <c r="EG3" s="387"/>
      <c r="EH3" s="388"/>
    </row>
    <row r="4" spans="1:138" x14ac:dyDescent="0.25">
      <c r="A4" s="270"/>
      <c r="B4" s="271"/>
      <c r="C4" s="271"/>
      <c r="D4" s="271"/>
      <c r="E4" s="271"/>
      <c r="F4" s="272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90"/>
      <c r="X4" s="123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5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5"/>
      <c r="AY4" s="391"/>
      <c r="AZ4" s="389"/>
      <c r="BA4" s="389"/>
      <c r="BB4" s="389"/>
      <c r="BC4" s="389"/>
      <c r="BD4" s="389"/>
      <c r="BE4" s="389"/>
      <c r="BF4" s="389"/>
      <c r="BG4" s="389"/>
      <c r="BH4" s="389"/>
      <c r="BI4" s="389"/>
      <c r="BJ4" s="389"/>
      <c r="BK4" s="390"/>
      <c r="BL4" s="391"/>
      <c r="BM4" s="389"/>
      <c r="BN4" s="389"/>
      <c r="BO4" s="389"/>
      <c r="BP4" s="389"/>
      <c r="BQ4" s="389"/>
      <c r="BR4" s="389"/>
      <c r="BS4" s="389"/>
      <c r="BT4" s="389"/>
      <c r="BU4" s="389"/>
      <c r="BV4" s="389"/>
      <c r="BW4" s="390"/>
      <c r="BX4" s="391"/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90"/>
      <c r="CJ4" s="392"/>
      <c r="CK4" s="393"/>
      <c r="CL4" s="393"/>
      <c r="CM4" s="393"/>
      <c r="CN4" s="393"/>
      <c r="CO4" s="393"/>
      <c r="CP4" s="393"/>
      <c r="CQ4" s="393"/>
      <c r="CR4" s="393"/>
      <c r="CS4" s="393"/>
      <c r="CT4" s="393"/>
      <c r="CU4" s="393"/>
      <c r="CV4" s="393"/>
      <c r="CW4" s="394"/>
      <c r="CX4" s="392"/>
      <c r="CY4" s="393"/>
      <c r="CZ4" s="393"/>
      <c r="DA4" s="393"/>
      <c r="DB4" s="393"/>
      <c r="DC4" s="393"/>
      <c r="DD4" s="393"/>
      <c r="DE4" s="393"/>
      <c r="DF4" s="393"/>
      <c r="DG4" s="393"/>
      <c r="DH4" s="393"/>
      <c r="DI4" s="124"/>
      <c r="DJ4" s="124"/>
      <c r="DK4" s="124"/>
      <c r="DL4" s="124"/>
      <c r="DM4" s="125"/>
      <c r="DN4" s="376" t="s">
        <v>336</v>
      </c>
      <c r="DO4" s="387"/>
      <c r="DP4" s="387"/>
      <c r="DQ4" s="387"/>
      <c r="DR4" s="387"/>
      <c r="DS4" s="387"/>
      <c r="DT4" s="387"/>
      <c r="DU4" s="387"/>
      <c r="DV4" s="387"/>
      <c r="DW4" s="387"/>
      <c r="DX4" s="388"/>
      <c r="DY4" s="376" t="s">
        <v>337</v>
      </c>
      <c r="DZ4" s="387"/>
      <c r="EA4" s="387"/>
      <c r="EB4" s="387"/>
      <c r="EC4" s="387"/>
      <c r="ED4" s="387"/>
      <c r="EE4" s="387"/>
      <c r="EF4" s="387"/>
      <c r="EG4" s="387"/>
      <c r="EH4" s="388"/>
    </row>
    <row r="5" spans="1:138" x14ac:dyDescent="0.25">
      <c r="A5" s="243">
        <v>1</v>
      </c>
      <c r="B5" s="244"/>
      <c r="C5" s="244"/>
      <c r="D5" s="244"/>
      <c r="E5" s="244"/>
      <c r="F5" s="245"/>
      <c r="G5" s="358">
        <v>2</v>
      </c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9"/>
      <c r="X5" s="360">
        <v>3</v>
      </c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360">
        <v>4</v>
      </c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4"/>
      <c r="AY5" s="361">
        <v>5</v>
      </c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9"/>
      <c r="BL5" s="361">
        <v>6</v>
      </c>
      <c r="BM5" s="358"/>
      <c r="BN5" s="358"/>
      <c r="BO5" s="358"/>
      <c r="BP5" s="358"/>
      <c r="BQ5" s="358"/>
      <c r="BR5" s="358"/>
      <c r="BS5" s="358"/>
      <c r="BT5" s="358"/>
      <c r="BU5" s="358"/>
      <c r="BV5" s="358"/>
      <c r="BW5" s="359"/>
      <c r="BX5" s="361">
        <v>7</v>
      </c>
      <c r="BY5" s="358"/>
      <c r="BZ5" s="358"/>
      <c r="CA5" s="358"/>
      <c r="CB5" s="358"/>
      <c r="CC5" s="358"/>
      <c r="CD5" s="358"/>
      <c r="CE5" s="358"/>
      <c r="CF5" s="358"/>
      <c r="CG5" s="358"/>
      <c r="CH5" s="358"/>
      <c r="CI5" s="359"/>
      <c r="CJ5" s="362">
        <v>8</v>
      </c>
      <c r="CK5" s="363"/>
      <c r="CL5" s="363"/>
      <c r="CM5" s="363"/>
      <c r="CN5" s="363"/>
      <c r="CO5" s="363"/>
      <c r="CP5" s="363"/>
      <c r="CQ5" s="363"/>
      <c r="CR5" s="363"/>
      <c r="CS5" s="363"/>
      <c r="CT5" s="363"/>
      <c r="CU5" s="363"/>
      <c r="CV5" s="363"/>
      <c r="CW5" s="364"/>
      <c r="CX5" s="362">
        <v>9</v>
      </c>
      <c r="CY5" s="363"/>
      <c r="CZ5" s="363"/>
      <c r="DA5" s="363"/>
      <c r="DB5" s="363"/>
      <c r="DC5" s="363"/>
      <c r="DD5" s="363"/>
      <c r="DE5" s="363"/>
      <c r="DF5" s="363"/>
      <c r="DG5" s="363"/>
      <c r="DH5" s="363"/>
      <c r="DI5" s="395"/>
      <c r="DJ5" s="395"/>
      <c r="DK5" s="395"/>
      <c r="DL5" s="395"/>
      <c r="DM5" s="396"/>
      <c r="DN5" s="362">
        <v>10</v>
      </c>
      <c r="DO5" s="363"/>
      <c r="DP5" s="363"/>
      <c r="DQ5" s="363"/>
      <c r="DR5" s="363"/>
      <c r="DS5" s="363"/>
      <c r="DT5" s="363"/>
      <c r="DU5" s="363"/>
      <c r="DV5" s="363"/>
      <c r="DW5" s="363"/>
      <c r="DX5" s="364"/>
      <c r="DY5" s="362">
        <v>11</v>
      </c>
      <c r="DZ5" s="363"/>
      <c r="EA5" s="363"/>
      <c r="EB5" s="363"/>
      <c r="EC5" s="363"/>
      <c r="ED5" s="363"/>
      <c r="EE5" s="363"/>
      <c r="EF5" s="363"/>
      <c r="EG5" s="363"/>
      <c r="EH5" s="364"/>
    </row>
    <row r="6" spans="1:138" x14ac:dyDescent="0.25">
      <c r="A6" s="212" t="s">
        <v>34</v>
      </c>
      <c r="B6" s="213"/>
      <c r="C6" s="213"/>
      <c r="D6" s="213"/>
      <c r="E6" s="213"/>
      <c r="F6" s="214"/>
      <c r="G6" s="246" t="s">
        <v>483</v>
      </c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7"/>
      <c r="X6" s="371" t="s">
        <v>339</v>
      </c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371" t="s">
        <v>339</v>
      </c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7"/>
      <c r="AY6" s="275" t="s">
        <v>339</v>
      </c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 t="s">
        <v>339</v>
      </c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18" t="s">
        <v>339</v>
      </c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 t="s">
        <v>339</v>
      </c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20"/>
      <c r="CX6" s="376" t="s">
        <v>339</v>
      </c>
      <c r="CY6" s="387"/>
      <c r="CZ6" s="387"/>
      <c r="DA6" s="387"/>
      <c r="DB6" s="387"/>
      <c r="DC6" s="387"/>
      <c r="DD6" s="387"/>
      <c r="DE6" s="387"/>
      <c r="DF6" s="387"/>
      <c r="DG6" s="387"/>
      <c r="DH6" s="387"/>
      <c r="DI6" s="132"/>
      <c r="DJ6" s="132"/>
      <c r="DK6" s="132"/>
      <c r="DL6" s="132"/>
      <c r="DM6" s="137"/>
      <c r="DN6" s="218" t="s">
        <v>339</v>
      </c>
      <c r="DO6" s="219"/>
      <c r="DP6" s="219"/>
      <c r="DQ6" s="219"/>
      <c r="DR6" s="219"/>
      <c r="DS6" s="219"/>
      <c r="DT6" s="219"/>
      <c r="DU6" s="219"/>
      <c r="DV6" s="219"/>
      <c r="DW6" s="219"/>
      <c r="DX6" s="220"/>
      <c r="DY6" s="218" t="s">
        <v>339</v>
      </c>
      <c r="DZ6" s="219"/>
      <c r="EA6" s="219"/>
      <c r="EB6" s="219"/>
      <c r="EC6" s="219"/>
      <c r="ED6" s="219"/>
      <c r="EE6" s="219"/>
      <c r="EF6" s="219"/>
      <c r="EG6" s="219"/>
      <c r="EH6" s="220"/>
    </row>
    <row r="7" spans="1:138" x14ac:dyDescent="0.25">
      <c r="A7" s="212" t="s">
        <v>215</v>
      </c>
      <c r="B7" s="213"/>
      <c r="C7" s="213"/>
      <c r="D7" s="213"/>
      <c r="E7" s="213"/>
      <c r="F7" s="214"/>
      <c r="G7" s="246" t="s">
        <v>484</v>
      </c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371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371" t="s">
        <v>339</v>
      </c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7"/>
      <c r="AY7" s="275" t="s">
        <v>339</v>
      </c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 t="s">
        <v>339</v>
      </c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7"/>
      <c r="BX7" s="275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7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397"/>
      <c r="CY7" s="398"/>
      <c r="CZ7" s="398"/>
      <c r="DA7" s="398"/>
      <c r="DB7" s="398"/>
      <c r="DC7" s="398"/>
      <c r="DD7" s="398"/>
      <c r="DE7" s="398"/>
      <c r="DF7" s="398"/>
      <c r="DG7" s="398"/>
      <c r="DH7" s="398"/>
      <c r="DI7" s="399"/>
      <c r="DJ7" s="399"/>
      <c r="DK7" s="399"/>
      <c r="DL7" s="399"/>
      <c r="DM7" s="400"/>
      <c r="DN7" s="218"/>
      <c r="DO7" s="353"/>
      <c r="DP7" s="353"/>
      <c r="DQ7" s="353"/>
      <c r="DR7" s="353"/>
      <c r="DS7" s="353"/>
      <c r="DT7" s="353"/>
      <c r="DU7" s="353"/>
      <c r="DV7" s="353"/>
      <c r="DW7" s="353"/>
      <c r="DX7" s="401"/>
      <c r="DY7" s="218"/>
      <c r="DZ7" s="219"/>
      <c r="EA7" s="219"/>
      <c r="EB7" s="219"/>
      <c r="EC7" s="219"/>
      <c r="ED7" s="219"/>
      <c r="EE7" s="219"/>
      <c r="EF7" s="219"/>
      <c r="EG7" s="219"/>
      <c r="EH7" s="220"/>
    </row>
    <row r="8" spans="1:138" x14ac:dyDescent="0.25">
      <c r="A8" s="402" t="s">
        <v>485</v>
      </c>
      <c r="B8" s="132"/>
      <c r="C8" s="132"/>
      <c r="D8" s="132"/>
      <c r="E8" s="132"/>
      <c r="F8" s="137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71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371"/>
      <c r="AM8" s="403"/>
      <c r="AN8" s="403"/>
      <c r="AO8" s="403"/>
      <c r="AP8" s="403"/>
      <c r="AQ8" s="403"/>
      <c r="AR8" s="403"/>
      <c r="AS8" s="403"/>
      <c r="AT8" s="403"/>
      <c r="AU8" s="403"/>
      <c r="AV8" s="403"/>
      <c r="AW8" s="403"/>
      <c r="AX8" s="404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376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7"/>
      <c r="BX8" s="374"/>
      <c r="BY8" s="405"/>
      <c r="BZ8" s="405"/>
      <c r="CA8" s="405"/>
      <c r="CB8" s="405"/>
      <c r="CC8" s="405"/>
      <c r="CD8" s="405"/>
      <c r="CE8" s="405"/>
      <c r="CF8" s="405"/>
      <c r="CG8" s="405"/>
      <c r="CH8" s="405"/>
      <c r="CI8" s="406"/>
      <c r="CJ8" s="375"/>
      <c r="CK8" s="378"/>
      <c r="CL8" s="378"/>
      <c r="CM8" s="378"/>
      <c r="CN8" s="378"/>
      <c r="CO8" s="378"/>
      <c r="CP8" s="378"/>
      <c r="CQ8" s="378"/>
      <c r="CR8" s="378"/>
      <c r="CS8" s="378"/>
      <c r="CT8" s="378"/>
      <c r="CU8" s="378"/>
      <c r="CV8" s="378"/>
      <c r="CW8" s="379"/>
      <c r="CX8" s="407"/>
      <c r="CY8" s="408"/>
      <c r="CZ8" s="408"/>
      <c r="DA8" s="408"/>
      <c r="DB8" s="408"/>
      <c r="DC8" s="408"/>
      <c r="DD8" s="408"/>
      <c r="DE8" s="408"/>
      <c r="DF8" s="408"/>
      <c r="DG8" s="408"/>
      <c r="DH8" s="408"/>
      <c r="DI8" s="408"/>
      <c r="DJ8" s="408"/>
      <c r="DK8" s="408"/>
      <c r="DL8" s="408"/>
      <c r="DM8" s="409"/>
      <c r="DN8" s="375"/>
      <c r="DO8" s="378"/>
      <c r="DP8" s="378"/>
      <c r="DQ8" s="378"/>
      <c r="DR8" s="378"/>
      <c r="DS8" s="378"/>
      <c r="DT8" s="378"/>
      <c r="DU8" s="378"/>
      <c r="DV8" s="378"/>
      <c r="DW8" s="378"/>
      <c r="DX8" s="379"/>
      <c r="DY8" s="376"/>
      <c r="DZ8" s="132"/>
      <c r="EA8" s="132"/>
      <c r="EB8" s="132"/>
      <c r="EC8" s="132"/>
      <c r="ED8" s="132"/>
      <c r="EE8" s="132"/>
      <c r="EF8" s="132"/>
      <c r="EG8" s="132"/>
      <c r="EH8" s="137"/>
    </row>
    <row r="9" spans="1:138" x14ac:dyDescent="0.25">
      <c r="A9" s="402" t="s">
        <v>486</v>
      </c>
      <c r="B9" s="132"/>
      <c r="C9" s="132"/>
      <c r="D9" s="132"/>
      <c r="E9" s="132"/>
      <c r="F9" s="137"/>
      <c r="G9" s="328" t="s">
        <v>487</v>
      </c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71">
        <v>344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371" t="s">
        <v>488</v>
      </c>
      <c r="AM9" s="403"/>
      <c r="AN9" s="403"/>
      <c r="AO9" s="403"/>
      <c r="AP9" s="403"/>
      <c r="AQ9" s="403"/>
      <c r="AR9" s="403"/>
      <c r="AS9" s="403"/>
      <c r="AT9" s="403"/>
      <c r="AU9" s="403"/>
      <c r="AV9" s="403"/>
      <c r="AW9" s="403"/>
      <c r="AX9" s="404"/>
      <c r="AY9" s="218">
        <v>5</v>
      </c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410">
        <v>6000</v>
      </c>
      <c r="BM9" s="411"/>
      <c r="BN9" s="411"/>
      <c r="BO9" s="411"/>
      <c r="BP9" s="411"/>
      <c r="BQ9" s="411"/>
      <c r="BR9" s="411"/>
      <c r="BS9" s="411"/>
      <c r="BT9" s="411"/>
      <c r="BU9" s="411"/>
      <c r="BV9" s="411"/>
      <c r="BW9" s="412"/>
      <c r="BX9" s="374">
        <f>AY9*BL9</f>
        <v>30000</v>
      </c>
      <c r="BY9" s="405"/>
      <c r="BZ9" s="405"/>
      <c r="CA9" s="405"/>
      <c r="CB9" s="405"/>
      <c r="CC9" s="405"/>
      <c r="CD9" s="405"/>
      <c r="CE9" s="405"/>
      <c r="CF9" s="405"/>
      <c r="CG9" s="405"/>
      <c r="CH9" s="405"/>
      <c r="CI9" s="406"/>
      <c r="CJ9" s="375">
        <f>BX9</f>
        <v>30000</v>
      </c>
      <c r="CK9" s="378"/>
      <c r="CL9" s="378"/>
      <c r="CM9" s="378"/>
      <c r="CN9" s="378"/>
      <c r="CO9" s="378"/>
      <c r="CP9" s="378"/>
      <c r="CQ9" s="378"/>
      <c r="CR9" s="378"/>
      <c r="CS9" s="378"/>
      <c r="CT9" s="378"/>
      <c r="CU9" s="378"/>
      <c r="CV9" s="378"/>
      <c r="CW9" s="379"/>
      <c r="CX9" s="407"/>
      <c r="CY9" s="408"/>
      <c r="CZ9" s="408"/>
      <c r="DA9" s="408"/>
      <c r="DB9" s="408"/>
      <c r="DC9" s="408"/>
      <c r="DD9" s="408"/>
      <c r="DE9" s="408"/>
      <c r="DF9" s="408"/>
      <c r="DG9" s="408"/>
      <c r="DH9" s="408"/>
      <c r="DI9" s="408"/>
      <c r="DJ9" s="408"/>
      <c r="DK9" s="408"/>
      <c r="DL9" s="408"/>
      <c r="DM9" s="409"/>
      <c r="DN9" s="375"/>
      <c r="DO9" s="378"/>
      <c r="DP9" s="378"/>
      <c r="DQ9" s="378"/>
      <c r="DR9" s="378"/>
      <c r="DS9" s="378"/>
      <c r="DT9" s="378"/>
      <c r="DU9" s="378"/>
      <c r="DV9" s="378"/>
      <c r="DW9" s="378"/>
      <c r="DX9" s="379"/>
      <c r="DY9" s="376"/>
      <c r="DZ9" s="132"/>
      <c r="EA9" s="132"/>
      <c r="EB9" s="132"/>
      <c r="EC9" s="132"/>
      <c r="ED9" s="132"/>
      <c r="EE9" s="132"/>
      <c r="EF9" s="132"/>
      <c r="EG9" s="132"/>
      <c r="EH9" s="137"/>
    </row>
    <row r="10" spans="1:138" x14ac:dyDescent="0.25">
      <c r="A10" s="402" t="s">
        <v>359</v>
      </c>
      <c r="B10" s="132"/>
      <c r="C10" s="132"/>
      <c r="D10" s="132"/>
      <c r="E10" s="132"/>
      <c r="F10" s="137"/>
      <c r="G10" s="328" t="s">
        <v>489</v>
      </c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71">
        <v>346</v>
      </c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371" t="s">
        <v>488</v>
      </c>
      <c r="AM10" s="403"/>
      <c r="AN10" s="403"/>
      <c r="AO10" s="403"/>
      <c r="AP10" s="403"/>
      <c r="AQ10" s="403"/>
      <c r="AR10" s="403"/>
      <c r="AS10" s="403"/>
      <c r="AT10" s="403"/>
      <c r="AU10" s="403"/>
      <c r="AV10" s="403"/>
      <c r="AW10" s="403"/>
      <c r="AX10" s="404"/>
      <c r="AY10" s="218">
        <v>500</v>
      </c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410">
        <v>649.20000000000005</v>
      </c>
      <c r="BM10" s="411"/>
      <c r="BN10" s="411"/>
      <c r="BO10" s="411"/>
      <c r="BP10" s="411"/>
      <c r="BQ10" s="411"/>
      <c r="BR10" s="411"/>
      <c r="BS10" s="411"/>
      <c r="BT10" s="411"/>
      <c r="BU10" s="411"/>
      <c r="BV10" s="411"/>
      <c r="BW10" s="412"/>
      <c r="BX10" s="374">
        <f>AY10*BL10</f>
        <v>324600</v>
      </c>
      <c r="BY10" s="405"/>
      <c r="BZ10" s="405"/>
      <c r="CA10" s="405"/>
      <c r="CB10" s="405"/>
      <c r="CC10" s="405"/>
      <c r="CD10" s="405"/>
      <c r="CE10" s="405"/>
      <c r="CF10" s="405"/>
      <c r="CG10" s="405"/>
      <c r="CH10" s="405"/>
      <c r="CI10" s="406"/>
      <c r="CJ10" s="375">
        <f>BX10</f>
        <v>324600</v>
      </c>
      <c r="CK10" s="378"/>
      <c r="CL10" s="378"/>
      <c r="CM10" s="378"/>
      <c r="CN10" s="378"/>
      <c r="CO10" s="378"/>
      <c r="CP10" s="378"/>
      <c r="CQ10" s="378"/>
      <c r="CR10" s="378"/>
      <c r="CS10" s="378"/>
      <c r="CT10" s="378"/>
      <c r="CU10" s="378"/>
      <c r="CV10" s="378"/>
      <c r="CW10" s="379"/>
      <c r="CX10" s="407"/>
      <c r="CY10" s="408"/>
      <c r="CZ10" s="408"/>
      <c r="DA10" s="408"/>
      <c r="DB10" s="408"/>
      <c r="DC10" s="408"/>
      <c r="DD10" s="408"/>
      <c r="DE10" s="408"/>
      <c r="DF10" s="408"/>
      <c r="DG10" s="408"/>
      <c r="DH10" s="408"/>
      <c r="DI10" s="408"/>
      <c r="DJ10" s="408"/>
      <c r="DK10" s="408"/>
      <c r="DL10" s="408"/>
      <c r="DM10" s="409"/>
      <c r="DN10" s="375"/>
      <c r="DO10" s="378"/>
      <c r="DP10" s="378"/>
      <c r="DQ10" s="378"/>
      <c r="DR10" s="378"/>
      <c r="DS10" s="378"/>
      <c r="DT10" s="378"/>
      <c r="DU10" s="378"/>
      <c r="DV10" s="378"/>
      <c r="DW10" s="378"/>
      <c r="DX10" s="379"/>
      <c r="DY10" s="376"/>
      <c r="DZ10" s="132"/>
      <c r="EA10" s="132"/>
      <c r="EB10" s="132"/>
      <c r="EC10" s="132"/>
      <c r="ED10" s="132"/>
      <c r="EE10" s="132"/>
      <c r="EF10" s="132"/>
      <c r="EG10" s="132"/>
      <c r="EH10" s="137"/>
    </row>
    <row r="11" spans="1:138" x14ac:dyDescent="0.25">
      <c r="A11" s="402" t="s">
        <v>359</v>
      </c>
      <c r="B11" s="132"/>
      <c r="C11" s="132"/>
      <c r="D11" s="132"/>
      <c r="E11" s="132"/>
      <c r="F11" s="137"/>
      <c r="G11" s="328" t="s">
        <v>490</v>
      </c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71">
        <v>346</v>
      </c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371" t="s">
        <v>488</v>
      </c>
      <c r="AM11" s="403"/>
      <c r="AN11" s="403"/>
      <c r="AO11" s="403"/>
      <c r="AP11" s="403"/>
      <c r="AQ11" s="403"/>
      <c r="AR11" s="403"/>
      <c r="AS11" s="403"/>
      <c r="AT11" s="403"/>
      <c r="AU11" s="403"/>
      <c r="AV11" s="403"/>
      <c r="AW11" s="403"/>
      <c r="AX11" s="404"/>
      <c r="AY11" s="218">
        <v>1000</v>
      </c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376">
        <v>445.04365000000001</v>
      </c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7"/>
      <c r="BX11" s="374">
        <f>DN11</f>
        <v>445043.65</v>
      </c>
      <c r="BY11" s="405"/>
      <c r="BZ11" s="405"/>
      <c r="CA11" s="405"/>
      <c r="CB11" s="405"/>
      <c r="CC11" s="405"/>
      <c r="CD11" s="405"/>
      <c r="CE11" s="405"/>
      <c r="CF11" s="405"/>
      <c r="CG11" s="405"/>
      <c r="CH11" s="405"/>
      <c r="CI11" s="406"/>
      <c r="CJ11" s="375"/>
      <c r="CK11" s="378"/>
      <c r="CL11" s="378"/>
      <c r="CM11" s="378"/>
      <c r="CN11" s="378"/>
      <c r="CO11" s="378"/>
      <c r="CP11" s="378"/>
      <c r="CQ11" s="378"/>
      <c r="CR11" s="378"/>
      <c r="CS11" s="378"/>
      <c r="CT11" s="378"/>
      <c r="CU11" s="378"/>
      <c r="CV11" s="378"/>
      <c r="CW11" s="379"/>
      <c r="CX11" s="407"/>
      <c r="CY11" s="408"/>
      <c r="CZ11" s="408"/>
      <c r="DA11" s="408"/>
      <c r="DB11" s="408"/>
      <c r="DC11" s="408"/>
      <c r="DD11" s="408"/>
      <c r="DE11" s="408"/>
      <c r="DF11" s="408"/>
      <c r="DG11" s="408"/>
      <c r="DH11" s="408"/>
      <c r="DI11" s="408"/>
      <c r="DJ11" s="408"/>
      <c r="DK11" s="408"/>
      <c r="DL11" s="408"/>
      <c r="DM11" s="409"/>
      <c r="DN11" s="375">
        <v>445043.65</v>
      </c>
      <c r="DO11" s="378"/>
      <c r="DP11" s="378"/>
      <c r="DQ11" s="378"/>
      <c r="DR11" s="378"/>
      <c r="DS11" s="378"/>
      <c r="DT11" s="378"/>
      <c r="DU11" s="378"/>
      <c r="DV11" s="378"/>
      <c r="DW11" s="378"/>
      <c r="DX11" s="379"/>
      <c r="DY11" s="376"/>
      <c r="DZ11" s="132"/>
      <c r="EA11" s="132"/>
      <c r="EB11" s="132"/>
      <c r="EC11" s="132"/>
      <c r="ED11" s="132"/>
      <c r="EE11" s="132"/>
      <c r="EF11" s="132"/>
      <c r="EG11" s="132"/>
      <c r="EH11" s="137"/>
    </row>
    <row r="12" spans="1:138" x14ac:dyDescent="0.25">
      <c r="A12" s="402" t="s">
        <v>430</v>
      </c>
      <c r="B12" s="132"/>
      <c r="C12" s="132"/>
      <c r="D12" s="132"/>
      <c r="E12" s="132"/>
      <c r="F12" s="137"/>
      <c r="G12" s="328" t="s">
        <v>491</v>
      </c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71">
        <v>342</v>
      </c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371" t="s">
        <v>492</v>
      </c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403"/>
      <c r="AX12" s="404"/>
      <c r="AY12" s="354">
        <v>44610.5</v>
      </c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410">
        <v>319.99423140200003</v>
      </c>
      <c r="BM12" s="411"/>
      <c r="BN12" s="411"/>
      <c r="BO12" s="411"/>
      <c r="BP12" s="411"/>
      <c r="BQ12" s="411"/>
      <c r="BR12" s="411"/>
      <c r="BS12" s="411"/>
      <c r="BT12" s="411"/>
      <c r="BU12" s="411"/>
      <c r="BV12" s="411"/>
      <c r="BW12" s="412"/>
      <c r="BX12" s="413">
        <f>AY12*BL12</f>
        <v>14275102.659958921</v>
      </c>
      <c r="BY12" s="414"/>
      <c r="BZ12" s="414"/>
      <c r="CA12" s="414"/>
      <c r="CB12" s="414"/>
      <c r="CC12" s="414"/>
      <c r="CD12" s="414"/>
      <c r="CE12" s="414"/>
      <c r="CF12" s="414"/>
      <c r="CG12" s="414"/>
      <c r="CH12" s="414"/>
      <c r="CI12" s="415"/>
      <c r="CJ12" s="375"/>
      <c r="CK12" s="378"/>
      <c r="CL12" s="378"/>
      <c r="CM12" s="378"/>
      <c r="CN12" s="378"/>
      <c r="CO12" s="378"/>
      <c r="CP12" s="378"/>
      <c r="CQ12" s="378"/>
      <c r="CR12" s="378"/>
      <c r="CS12" s="378"/>
      <c r="CT12" s="378"/>
      <c r="CU12" s="378"/>
      <c r="CV12" s="378"/>
      <c r="CW12" s="379"/>
      <c r="CX12" s="407">
        <v>4122800</v>
      </c>
      <c r="CY12" s="408"/>
      <c r="CZ12" s="408"/>
      <c r="DA12" s="408"/>
      <c r="DB12" s="408"/>
      <c r="DC12" s="408"/>
      <c r="DD12" s="408"/>
      <c r="DE12" s="408"/>
      <c r="DF12" s="408"/>
      <c r="DG12" s="408"/>
      <c r="DH12" s="408"/>
      <c r="DI12" s="408"/>
      <c r="DJ12" s="408"/>
      <c r="DK12" s="408"/>
      <c r="DL12" s="408"/>
      <c r="DM12" s="409"/>
      <c r="DN12" s="375">
        <v>10152302.66</v>
      </c>
      <c r="DO12" s="378"/>
      <c r="DP12" s="378"/>
      <c r="DQ12" s="378"/>
      <c r="DR12" s="378"/>
      <c r="DS12" s="378"/>
      <c r="DT12" s="378"/>
      <c r="DU12" s="378"/>
      <c r="DV12" s="378"/>
      <c r="DW12" s="378"/>
      <c r="DX12" s="379"/>
      <c r="DY12" s="416"/>
      <c r="DZ12" s="417"/>
      <c r="EA12" s="417"/>
      <c r="EB12" s="417"/>
      <c r="EC12" s="417"/>
      <c r="ED12" s="417"/>
      <c r="EE12" s="417"/>
      <c r="EF12" s="417"/>
      <c r="EG12" s="417"/>
      <c r="EH12" s="418"/>
    </row>
    <row r="13" spans="1:138" x14ac:dyDescent="0.25">
      <c r="A13" s="402" t="s">
        <v>493</v>
      </c>
      <c r="B13" s="132"/>
      <c r="C13" s="132"/>
      <c r="D13" s="132"/>
      <c r="E13" s="132"/>
      <c r="F13" s="137"/>
      <c r="G13" s="328" t="s">
        <v>494</v>
      </c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71">
        <v>346</v>
      </c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371" t="s">
        <v>488</v>
      </c>
      <c r="AM13" s="403"/>
      <c r="AN13" s="403"/>
      <c r="AO13" s="403"/>
      <c r="AP13" s="403"/>
      <c r="AQ13" s="403"/>
      <c r="AR13" s="403"/>
      <c r="AS13" s="403"/>
      <c r="AT13" s="403"/>
      <c r="AU13" s="403"/>
      <c r="AV13" s="403"/>
      <c r="AW13" s="403"/>
      <c r="AX13" s="404"/>
      <c r="AY13" s="218">
        <v>339</v>
      </c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410">
        <v>1000</v>
      </c>
      <c r="BM13" s="411"/>
      <c r="BN13" s="411"/>
      <c r="BO13" s="411"/>
      <c r="BP13" s="411"/>
      <c r="BQ13" s="411"/>
      <c r="BR13" s="411"/>
      <c r="BS13" s="411"/>
      <c r="BT13" s="411"/>
      <c r="BU13" s="411"/>
      <c r="BV13" s="411"/>
      <c r="BW13" s="412"/>
      <c r="BX13" s="374">
        <f t="shared" ref="BX13" si="0">AY13*BL13</f>
        <v>339000</v>
      </c>
      <c r="BY13" s="405"/>
      <c r="BZ13" s="405"/>
      <c r="CA13" s="405"/>
      <c r="CB13" s="405"/>
      <c r="CC13" s="405"/>
      <c r="CD13" s="405"/>
      <c r="CE13" s="405"/>
      <c r="CF13" s="405"/>
      <c r="CG13" s="405"/>
      <c r="CH13" s="405"/>
      <c r="CI13" s="406"/>
      <c r="CJ13" s="375">
        <f>BX13</f>
        <v>339000</v>
      </c>
      <c r="CK13" s="378"/>
      <c r="CL13" s="378"/>
      <c r="CM13" s="378"/>
      <c r="CN13" s="378"/>
      <c r="CO13" s="378"/>
      <c r="CP13" s="378"/>
      <c r="CQ13" s="378"/>
      <c r="CR13" s="378"/>
      <c r="CS13" s="378"/>
      <c r="CT13" s="378"/>
      <c r="CU13" s="378"/>
      <c r="CV13" s="378"/>
      <c r="CW13" s="379"/>
      <c r="CX13" s="407"/>
      <c r="CY13" s="408"/>
      <c r="CZ13" s="408"/>
      <c r="DA13" s="408"/>
      <c r="DB13" s="408"/>
      <c r="DC13" s="408"/>
      <c r="DD13" s="408"/>
      <c r="DE13" s="408"/>
      <c r="DF13" s="408"/>
      <c r="DG13" s="408"/>
      <c r="DH13" s="408"/>
      <c r="DI13" s="408"/>
      <c r="DJ13" s="408"/>
      <c r="DK13" s="408"/>
      <c r="DL13" s="408"/>
      <c r="DM13" s="409"/>
      <c r="DN13" s="375"/>
      <c r="DO13" s="378"/>
      <c r="DP13" s="378"/>
      <c r="DQ13" s="378"/>
      <c r="DR13" s="378"/>
      <c r="DS13" s="378"/>
      <c r="DT13" s="378"/>
      <c r="DU13" s="378"/>
      <c r="DV13" s="378"/>
      <c r="DW13" s="378"/>
      <c r="DX13" s="379"/>
      <c r="DY13" s="416"/>
      <c r="DZ13" s="417"/>
      <c r="EA13" s="417"/>
      <c r="EB13" s="417"/>
      <c r="EC13" s="417"/>
      <c r="ED13" s="417"/>
      <c r="EE13" s="417"/>
      <c r="EF13" s="417"/>
      <c r="EG13" s="417"/>
      <c r="EH13" s="418"/>
    </row>
    <row r="14" spans="1:138" x14ac:dyDescent="0.25">
      <c r="A14" s="402"/>
      <c r="B14" s="132"/>
      <c r="C14" s="132"/>
      <c r="D14" s="132"/>
      <c r="E14" s="132"/>
      <c r="F14" s="137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71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371"/>
      <c r="AM14" s="403"/>
      <c r="AN14" s="403"/>
      <c r="AO14" s="403"/>
      <c r="AP14" s="403"/>
      <c r="AQ14" s="403"/>
      <c r="AR14" s="403"/>
      <c r="AS14" s="403"/>
      <c r="AT14" s="403"/>
      <c r="AU14" s="403"/>
      <c r="AV14" s="403"/>
      <c r="AW14" s="403"/>
      <c r="AX14" s="404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376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7"/>
      <c r="BX14" s="374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6"/>
      <c r="CJ14" s="375"/>
      <c r="CK14" s="378"/>
      <c r="CL14" s="378"/>
      <c r="CM14" s="378"/>
      <c r="CN14" s="378"/>
      <c r="CO14" s="378"/>
      <c r="CP14" s="378"/>
      <c r="CQ14" s="378"/>
      <c r="CR14" s="378"/>
      <c r="CS14" s="378"/>
      <c r="CT14" s="378"/>
      <c r="CU14" s="378"/>
      <c r="CV14" s="378"/>
      <c r="CW14" s="379"/>
      <c r="CX14" s="407"/>
      <c r="CY14" s="408"/>
      <c r="CZ14" s="408"/>
      <c r="DA14" s="408"/>
      <c r="DB14" s="408"/>
      <c r="DC14" s="408"/>
      <c r="DD14" s="408"/>
      <c r="DE14" s="408"/>
      <c r="DF14" s="408"/>
      <c r="DG14" s="408"/>
      <c r="DH14" s="408"/>
      <c r="DI14" s="408"/>
      <c r="DJ14" s="408"/>
      <c r="DK14" s="408"/>
      <c r="DL14" s="408"/>
      <c r="DM14" s="409"/>
      <c r="DN14" s="375"/>
      <c r="DO14" s="378"/>
      <c r="DP14" s="378"/>
      <c r="DQ14" s="378"/>
      <c r="DR14" s="378"/>
      <c r="DS14" s="378"/>
      <c r="DT14" s="378"/>
      <c r="DU14" s="378"/>
      <c r="DV14" s="378"/>
      <c r="DW14" s="378"/>
      <c r="DX14" s="379"/>
      <c r="DY14" s="376"/>
      <c r="DZ14" s="132"/>
      <c r="EA14" s="132"/>
      <c r="EB14" s="132"/>
      <c r="EC14" s="132"/>
      <c r="ED14" s="132"/>
      <c r="EE14" s="132"/>
      <c r="EF14" s="132"/>
      <c r="EG14" s="132"/>
      <c r="EH14" s="137"/>
    </row>
    <row r="15" spans="1:138" x14ac:dyDescent="0.25">
      <c r="A15" s="278" t="s">
        <v>286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7"/>
      <c r="BX15" s="374">
        <f>SUM(BX8:BX14)</f>
        <v>15413746.309958922</v>
      </c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6"/>
      <c r="CJ15" s="375">
        <f>SUM(CJ8:CJ14)</f>
        <v>693600</v>
      </c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9"/>
      <c r="CX15" s="375">
        <f>CX12</f>
        <v>4122800</v>
      </c>
      <c r="CY15" s="419"/>
      <c r="CZ15" s="419"/>
      <c r="DA15" s="419"/>
      <c r="DB15" s="419"/>
      <c r="DC15" s="419"/>
      <c r="DD15" s="419"/>
      <c r="DE15" s="419"/>
      <c r="DF15" s="419"/>
      <c r="DG15" s="419"/>
      <c r="DH15" s="419"/>
      <c r="DI15" s="419"/>
      <c r="DJ15" s="419"/>
      <c r="DK15" s="419"/>
      <c r="DL15" s="419"/>
      <c r="DM15" s="420"/>
      <c r="DN15" s="221">
        <f>DN11+DN12</f>
        <v>10597346.310000001</v>
      </c>
      <c r="DO15" s="222"/>
      <c r="DP15" s="222"/>
      <c r="DQ15" s="222"/>
      <c r="DR15" s="222"/>
      <c r="DS15" s="222"/>
      <c r="DT15" s="222"/>
      <c r="DU15" s="222"/>
      <c r="DV15" s="222"/>
      <c r="DW15" s="222"/>
      <c r="DX15" s="223"/>
      <c r="DY15" s="218"/>
      <c r="DZ15" s="219"/>
      <c r="EA15" s="219"/>
      <c r="EB15" s="219"/>
      <c r="EC15" s="219"/>
      <c r="ED15" s="219"/>
      <c r="EE15" s="219"/>
      <c r="EF15" s="219"/>
      <c r="EG15" s="219"/>
      <c r="EH15" s="220"/>
    </row>
    <row r="16" spans="1:138" x14ac:dyDescent="0.25">
      <c r="A16" s="257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421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</row>
    <row r="17" spans="7:107" x14ac:dyDescent="0.25">
      <c r="G17" s="257"/>
      <c r="H17" s="257"/>
      <c r="I17" s="257"/>
      <c r="J17" s="422" t="s">
        <v>247</v>
      </c>
    </row>
    <row r="18" spans="7:107" x14ac:dyDescent="0.25">
      <c r="H18" s="257"/>
      <c r="I18" s="422" t="s">
        <v>247</v>
      </c>
      <c r="AX18" s="430" t="s">
        <v>266</v>
      </c>
      <c r="AY18" s="431"/>
      <c r="BL18" s="336" t="s">
        <v>499</v>
      </c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6"/>
      <c r="BX18" s="336"/>
      <c r="CJ18" s="104" t="s">
        <v>261</v>
      </c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</row>
    <row r="19" spans="7:107" x14ac:dyDescent="0.25">
      <c r="H19" s="257"/>
      <c r="I19" s="422" t="s">
        <v>248</v>
      </c>
      <c r="AX19" s="428" t="s">
        <v>497</v>
      </c>
      <c r="AY19" s="429"/>
      <c r="BL19" s="432" t="s">
        <v>498</v>
      </c>
      <c r="BM19" s="432"/>
      <c r="BN19" s="432"/>
      <c r="BO19" s="432"/>
      <c r="BP19" s="432"/>
      <c r="BQ19" s="432"/>
      <c r="BR19" s="432"/>
      <c r="BS19" s="432"/>
      <c r="BT19" s="432"/>
      <c r="BU19" s="432"/>
      <c r="BV19" s="432"/>
      <c r="BW19" s="432"/>
      <c r="BX19" s="432"/>
      <c r="CJ19" s="106" t="s">
        <v>5</v>
      </c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</row>
    <row r="22" spans="7:107" x14ac:dyDescent="0.25">
      <c r="I22" s="428" t="s">
        <v>251</v>
      </c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7"/>
      <c r="AX22" s="430" t="s">
        <v>262</v>
      </c>
      <c r="AY22" s="429"/>
      <c r="BL22" s="336" t="s">
        <v>499</v>
      </c>
      <c r="BM22" s="336"/>
      <c r="BN22" s="336"/>
      <c r="BO22" s="336"/>
      <c r="BP22" s="336"/>
      <c r="BQ22" s="336"/>
      <c r="BR22" s="336"/>
      <c r="BS22" s="336"/>
      <c r="BT22" s="336"/>
      <c r="BU22" s="336"/>
      <c r="BV22" s="336"/>
      <c r="BW22" s="336"/>
      <c r="BX22" s="336"/>
      <c r="CJ22" s="104" t="s">
        <v>263</v>
      </c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</row>
    <row r="23" spans="7:107" x14ac:dyDescent="0.25">
      <c r="AX23" s="429" t="s">
        <v>500</v>
      </c>
      <c r="AY23" s="429"/>
      <c r="BL23" s="432" t="s">
        <v>498</v>
      </c>
      <c r="BM23" s="432"/>
      <c r="BN23" s="432"/>
      <c r="BO23" s="432"/>
      <c r="BP23" s="432"/>
      <c r="BQ23" s="432"/>
      <c r="BR23" s="432"/>
      <c r="BS23" s="432"/>
      <c r="BT23" s="432"/>
      <c r="BU23" s="432"/>
      <c r="BV23" s="432"/>
      <c r="BW23" s="432"/>
      <c r="BX23" s="432"/>
      <c r="CJ23" s="106" t="s">
        <v>5</v>
      </c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</row>
    <row r="26" spans="7:107" x14ac:dyDescent="0.25">
      <c r="I26" s="257"/>
      <c r="J26" s="423" t="s">
        <v>254</v>
      </c>
      <c r="K26" s="423"/>
      <c r="L26" s="102" t="s">
        <v>496</v>
      </c>
      <c r="M26" s="102"/>
      <c r="N26" s="102"/>
      <c r="O26" s="424" t="s">
        <v>254</v>
      </c>
      <c r="P26" s="424"/>
      <c r="R26" s="102" t="s">
        <v>501</v>
      </c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425"/>
      <c r="AH26" s="101">
        <v>2025</v>
      </c>
      <c r="AI26" s="426"/>
      <c r="AJ26" s="426"/>
      <c r="AK26" s="426"/>
      <c r="AL26" s="426"/>
      <c r="AM26" s="422" t="s">
        <v>255</v>
      </c>
    </row>
  </sheetData>
  <mergeCells count="144">
    <mergeCell ref="J26:K26"/>
    <mergeCell ref="L26:N26"/>
    <mergeCell ref="O26:P26"/>
    <mergeCell ref="R26:AF26"/>
    <mergeCell ref="AH26:AL26"/>
    <mergeCell ref="AX23:AY23"/>
    <mergeCell ref="BL22:BX22"/>
    <mergeCell ref="BL23:BX23"/>
    <mergeCell ref="CJ22:DC22"/>
    <mergeCell ref="CJ23:DC23"/>
    <mergeCell ref="CJ18:DC18"/>
    <mergeCell ref="CJ19:DC19"/>
    <mergeCell ref="AX18:AY18"/>
    <mergeCell ref="BL18:BX18"/>
    <mergeCell ref="AX19:AY19"/>
    <mergeCell ref="BL19:BX19"/>
    <mergeCell ref="I22:X22"/>
    <mergeCell ref="AX22:AY22"/>
    <mergeCell ref="A15:BW15"/>
    <mergeCell ref="BX15:CI15"/>
    <mergeCell ref="CJ15:CW15"/>
    <mergeCell ref="CX15:DM15"/>
    <mergeCell ref="DN15:DX15"/>
    <mergeCell ref="DY15:EH15"/>
    <mergeCell ref="BL14:BW14"/>
    <mergeCell ref="BX14:CI14"/>
    <mergeCell ref="CJ14:CW14"/>
    <mergeCell ref="CX14:DM14"/>
    <mergeCell ref="DN14:DX14"/>
    <mergeCell ref="DY14:EH14"/>
    <mergeCell ref="BL13:BW13"/>
    <mergeCell ref="BX13:CI13"/>
    <mergeCell ref="CJ13:CW13"/>
    <mergeCell ref="CX13:DM13"/>
    <mergeCell ref="DN13:DX13"/>
    <mergeCell ref="A14:F14"/>
    <mergeCell ref="G14:W14"/>
    <mergeCell ref="X14:AK14"/>
    <mergeCell ref="AL14:AX14"/>
    <mergeCell ref="AY14:BK14"/>
    <mergeCell ref="BL12:BW12"/>
    <mergeCell ref="BX12:CI12"/>
    <mergeCell ref="CJ12:CW12"/>
    <mergeCell ref="CX12:DM12"/>
    <mergeCell ref="DN12:DX12"/>
    <mergeCell ref="A13:F13"/>
    <mergeCell ref="G13:W13"/>
    <mergeCell ref="X13:AK13"/>
    <mergeCell ref="AL13:AX13"/>
    <mergeCell ref="AY13:BK13"/>
    <mergeCell ref="BX11:CI11"/>
    <mergeCell ref="CJ11:CW11"/>
    <mergeCell ref="CX11:DM11"/>
    <mergeCell ref="DN11:DX11"/>
    <mergeCell ref="DY11:EH11"/>
    <mergeCell ref="A12:F12"/>
    <mergeCell ref="G12:W12"/>
    <mergeCell ref="X12:AK12"/>
    <mergeCell ref="AL12:AX12"/>
    <mergeCell ref="AY12:BK12"/>
    <mergeCell ref="A11:F11"/>
    <mergeCell ref="G11:W11"/>
    <mergeCell ref="X11:AK11"/>
    <mergeCell ref="AL11:AX11"/>
    <mergeCell ref="AY11:BK11"/>
    <mergeCell ref="BL11:BW11"/>
    <mergeCell ref="BL10:BW10"/>
    <mergeCell ref="BX10:CI10"/>
    <mergeCell ref="CJ10:CW10"/>
    <mergeCell ref="CX10:DM10"/>
    <mergeCell ref="DN10:DX10"/>
    <mergeCell ref="DY10:EH10"/>
    <mergeCell ref="BX9:CI9"/>
    <mergeCell ref="CJ9:CW9"/>
    <mergeCell ref="CX9:DM9"/>
    <mergeCell ref="DN9:DX9"/>
    <mergeCell ref="DY9:EH9"/>
    <mergeCell ref="A10:F10"/>
    <mergeCell ref="G10:W10"/>
    <mergeCell ref="X10:AK10"/>
    <mergeCell ref="AL10:AX10"/>
    <mergeCell ref="AY10:BK10"/>
    <mergeCell ref="A9:F9"/>
    <mergeCell ref="G9:W9"/>
    <mergeCell ref="X9:AK9"/>
    <mergeCell ref="AL9:AX9"/>
    <mergeCell ref="AY9:BK9"/>
    <mergeCell ref="BL9:BW9"/>
    <mergeCell ref="BL8:BW8"/>
    <mergeCell ref="BX8:CI8"/>
    <mergeCell ref="CJ8:CW8"/>
    <mergeCell ref="CX8:DM8"/>
    <mergeCell ref="DN8:DX8"/>
    <mergeCell ref="DY8:EH8"/>
    <mergeCell ref="BX7:CI7"/>
    <mergeCell ref="CJ7:CW7"/>
    <mergeCell ref="CX7:DM7"/>
    <mergeCell ref="DN7:DX7"/>
    <mergeCell ref="DY7:EH7"/>
    <mergeCell ref="A8:F8"/>
    <mergeCell ref="G8:W8"/>
    <mergeCell ref="X8:AK8"/>
    <mergeCell ref="AL8:AX8"/>
    <mergeCell ref="AY8:BK8"/>
    <mergeCell ref="A7:F7"/>
    <mergeCell ref="G7:W7"/>
    <mergeCell ref="X7:AK7"/>
    <mergeCell ref="AL7:AX7"/>
    <mergeCell ref="AY7:BK7"/>
    <mergeCell ref="BL7:BW7"/>
    <mergeCell ref="BL6:BW6"/>
    <mergeCell ref="BX6:CI6"/>
    <mergeCell ref="CJ6:CW6"/>
    <mergeCell ref="CX6:DM6"/>
    <mergeCell ref="DN6:DX6"/>
    <mergeCell ref="DY6:EH6"/>
    <mergeCell ref="BX5:CI5"/>
    <mergeCell ref="CJ5:CW5"/>
    <mergeCell ref="CX5:DM5"/>
    <mergeCell ref="DN5:DX5"/>
    <mergeCell ref="DY5:EH5"/>
    <mergeCell ref="A6:F6"/>
    <mergeCell ref="G6:W6"/>
    <mergeCell ref="X6:AK6"/>
    <mergeCell ref="AL6:AX6"/>
    <mergeCell ref="AY6:BK6"/>
    <mergeCell ref="A5:F5"/>
    <mergeCell ref="G5:W5"/>
    <mergeCell ref="X5:AK5"/>
    <mergeCell ref="AL5:AX5"/>
    <mergeCell ref="AY5:BK5"/>
    <mergeCell ref="BL5:BW5"/>
    <mergeCell ref="BX3:CI4"/>
    <mergeCell ref="CJ3:CW4"/>
    <mergeCell ref="CX3:DM4"/>
    <mergeCell ref="DN3:EH3"/>
    <mergeCell ref="DN4:DX4"/>
    <mergeCell ref="DY4:EH4"/>
    <mergeCell ref="A3:F4"/>
    <mergeCell ref="G3:W4"/>
    <mergeCell ref="X3:AK4"/>
    <mergeCell ref="AL3:AX4"/>
    <mergeCell ref="AY3:BK4"/>
    <mergeCell ref="BL3:BW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ФХД_ Поступления и выплаты</vt:lpstr>
      <vt:lpstr>ФХД_ Сведения по выплатам на з</vt:lpstr>
      <vt:lpstr>поступления</vt:lpstr>
      <vt:lpstr>стр. 1, 2</vt:lpstr>
      <vt:lpstr>стр. 6, 7</vt:lpstr>
      <vt:lpstr>стр. 9, 11</vt:lpstr>
      <vt:lpstr>221</vt:lpstr>
      <vt:lpstr>стр. 19</vt:lpstr>
      <vt:lpstr>223</vt:lpstr>
      <vt:lpstr>225</vt:lpstr>
      <vt:lpstr>226</vt:lpstr>
      <vt:lpstr>310</vt:lpstr>
      <vt:lpstr>340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rep:2.56.0.1535</dc:description>
  <cp:lastModifiedBy>User</cp:lastModifiedBy>
  <dcterms:created xsi:type="dcterms:W3CDTF">2025-01-27T05:47:52Z</dcterms:created>
  <dcterms:modified xsi:type="dcterms:W3CDTF">2025-01-27T06:53:43Z</dcterms:modified>
</cp:coreProperties>
</file>